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7 novo\FINANCIJSKI PLAN\2025\Knjiga financijskog plana 2025-2027\Knjiga za slanje kroz eGOP\"/>
    </mc:Choice>
  </mc:AlternateContent>
  <bookViews>
    <workbookView xWindow="480" yWindow="72" windowWidth="18192" windowHeight="11820"/>
  </bookViews>
  <sheets>
    <sheet name="Sheet2" sheetId="2" r:id="rId1"/>
    <sheet name="List1" sheetId="3" r:id="rId2"/>
  </sheets>
  <calcPr calcId="162913"/>
</workbook>
</file>

<file path=xl/calcChain.xml><?xml version="1.0" encoding="utf-8"?>
<calcChain xmlns="http://schemas.openxmlformats.org/spreadsheetml/2006/main">
  <c r="E41" i="2" l="1"/>
  <c r="D41" i="2"/>
  <c r="E39" i="2"/>
  <c r="D39" i="2"/>
  <c r="D32" i="2" l="1"/>
  <c r="E10" i="2" l="1"/>
  <c r="F10" i="2"/>
  <c r="D10" i="2"/>
  <c r="F7" i="2"/>
  <c r="E7" i="2"/>
  <c r="D7" i="2"/>
  <c r="E28" i="2" l="1"/>
  <c r="F28" i="2"/>
  <c r="D28" i="2" l="1"/>
  <c r="E43" i="2" l="1"/>
  <c r="F43" i="2"/>
  <c r="D43" i="2"/>
  <c r="E37" i="2" l="1"/>
  <c r="F37" i="2"/>
  <c r="D37" i="2"/>
  <c r="E19" i="2" l="1"/>
  <c r="E18" i="2" s="1"/>
  <c r="F19" i="2"/>
  <c r="F18" i="2" s="1"/>
  <c r="E24" i="2"/>
  <c r="F24" i="2"/>
  <c r="D24" i="2"/>
  <c r="F46" i="2"/>
  <c r="E46" i="2"/>
  <c r="F40" i="2"/>
  <c r="E40" i="2"/>
  <c r="F35" i="2"/>
  <c r="E35" i="2"/>
  <c r="F14" i="2"/>
  <c r="F13" i="2" s="1"/>
  <c r="E14" i="2"/>
  <c r="E13" i="2" s="1"/>
  <c r="F49" i="2" l="1"/>
  <c r="E49" i="2"/>
  <c r="D46" i="2"/>
  <c r="D40" i="2"/>
  <c r="D35" i="2"/>
  <c r="D14" i="2"/>
  <c r="D13" i="2" s="1"/>
  <c r="D19" i="2" l="1"/>
  <c r="D18" i="2" s="1"/>
  <c r="D49" i="2" s="1"/>
</calcChain>
</file>

<file path=xl/sharedStrings.xml><?xml version="1.0" encoding="utf-8"?>
<sst xmlns="http://schemas.openxmlformats.org/spreadsheetml/2006/main" count="65" uniqueCount="65">
  <si>
    <t>UKUPNO:</t>
  </si>
  <si>
    <t>04005</t>
  </si>
  <si>
    <t>Ministarstvo unutarnjih poslova</t>
  </si>
  <si>
    <t>Vlastiti prihodi</t>
  </si>
  <si>
    <t>31</t>
  </si>
  <si>
    <t>6615</t>
  </si>
  <si>
    <t>Prihodi od pruženih usluga</t>
  </si>
  <si>
    <t>43</t>
  </si>
  <si>
    <t>Ostali prihodi za posebne namjene</t>
  </si>
  <si>
    <t>65218</t>
  </si>
  <si>
    <t>Ostali prihodi državne uprave za posebne namjene</t>
  </si>
  <si>
    <t>51</t>
  </si>
  <si>
    <t>Pomoći EU</t>
  </si>
  <si>
    <t>632311700</t>
  </si>
  <si>
    <t>Tekuće pomoći od institucija i tijela EU - ostalo</t>
  </si>
  <si>
    <t>632311800</t>
  </si>
  <si>
    <t>Tekuće pomoći od institucija i tijela EU - refundacije putnih troškova</t>
  </si>
  <si>
    <t>52</t>
  </si>
  <si>
    <t>Ostale pomoći</t>
  </si>
  <si>
    <t>6341</t>
  </si>
  <si>
    <t>Tekuće pomoći od ostalih subjekata unutar općeg proračuna</t>
  </si>
  <si>
    <t>Fondovi za unutarnje poslove</t>
  </si>
  <si>
    <t>Donacije</t>
  </si>
  <si>
    <t>61</t>
  </si>
  <si>
    <t>663140000</t>
  </si>
  <si>
    <t>Tekuće donacije od ostalih subjekata izvan opće države</t>
  </si>
  <si>
    <t>663240000</t>
  </si>
  <si>
    <t>Kapitalne donacije od ostalih subjekata izvan opće države</t>
  </si>
  <si>
    <t>Prihodi od restorana, kantina, bifea</t>
  </si>
  <si>
    <t>Prihodi od ljetovanja</t>
  </si>
  <si>
    <t>Prihodi od pruženih usluga IPA 2012 BiH</t>
  </si>
  <si>
    <t>Ostali prihodi državne uprave za posebne namjene ostvareni prema Sporazumu koji proizlazi iz Nacionalnog programa sigurnosti cestovnog prometa</t>
  </si>
  <si>
    <t>Ostali prihodi državne uprave za plative tiskanice</t>
  </si>
  <si>
    <t xml:space="preserve">Prihod ostavaren od uplate Min.poljoprivrede iz OKFŠ-a za projekt Razminiranje </t>
  </si>
  <si>
    <t>Rutne i terminalne naknade</t>
  </si>
  <si>
    <t>Tekuće pomoći proračunskim korisnicima iz proračuna koji im nije nadležan</t>
  </si>
  <si>
    <t>Kapitalne pomoći od institucija i tijela EU - ostalo</t>
  </si>
  <si>
    <t>Kapitalne pomoći proračunskim korisnicima iz proračuna koji im nije nadležan</t>
  </si>
  <si>
    <t>Švicarski instrument</t>
  </si>
  <si>
    <t>Tekući prijenosi između proračunskih korisnika istog proračuna</t>
  </si>
  <si>
    <t>563</t>
  </si>
  <si>
    <t>575</t>
  </si>
  <si>
    <t>Tekuće pomoći od institucija i tijela EU - Fondovi za unutarnje poslove</t>
  </si>
  <si>
    <t>Kapitalne pomoći od institucija i tijela EU - Fondovi za unutarnje poslove</t>
  </si>
  <si>
    <t>Mehanizam za oporavak i otpornost</t>
  </si>
  <si>
    <t>Kapitalne pomoći od institucija i tijela EU - Mehanizam za oporavak i otpornost</t>
  </si>
  <si>
    <t>Tekuće pomoći od institucija i tijela EU - Mehanizam za oporavak i otpornost</t>
  </si>
  <si>
    <t>2024</t>
  </si>
  <si>
    <t>2025</t>
  </si>
  <si>
    <t>2026</t>
  </si>
  <si>
    <t>Tekući prijenosi između proračunskih korisnika istog proračuna temeljem prijenosa EU sredstava</t>
  </si>
  <si>
    <t>Prihodi iz nadležnog proračuna za financiranje rashoda poslovanja - izvor 552</t>
  </si>
  <si>
    <t>11</t>
  </si>
  <si>
    <t>Opći prihodi i primici</t>
  </si>
  <si>
    <t>Sredstva učešća za pomoći</t>
  </si>
  <si>
    <t>Prihodi iz nadležnog proračuna za financiranje rashoda poslovanja - izvor 11</t>
  </si>
  <si>
    <t>Prihodi iz nadležnog proračuna za financiranje rashoda za nabavu nefinancijske imovine - izvor 11</t>
  </si>
  <si>
    <t>Prihodi iz nadležnog proračuna za financiranje rashoda poslovanja - izvor 12</t>
  </si>
  <si>
    <t>Prihodi iz nadležnog proračuna za financiranje rashoda za nabavu nefinancijske imovine - izvor 12</t>
  </si>
  <si>
    <t>Pregled planiranih prihoda MUP-a za razdoblje 2025. - 2027. prema izvorima financiranja - Državna riznica</t>
  </si>
  <si>
    <t>Kapitalni prijenosi između proračunskih korisnika istog proračuna</t>
  </si>
  <si>
    <t>Europski fond za regionalni razvoj  (EFRR)</t>
  </si>
  <si>
    <t>Tekuće pomoći od institucija i tijela EU - EFRR</t>
  </si>
  <si>
    <t>Kapitalne pomoći od institucija i tijela EU - EFRR</t>
  </si>
  <si>
    <t>Prilog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</si>
</sst>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name val="Calibri"/>
      <family val="2"/>
      <charset val="238"/>
    </font>
    <font>
      <sz val="10"/>
      <color theme="1"/>
      <name val="Arial Narrow"/>
      <family val="2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i/>
      <sz val="10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0" borderId="0"/>
    <xf numFmtId="4" fontId="2" fillId="3" borderId="2" applyNumberFormat="0" applyProtection="0">
      <alignment vertical="center"/>
    </xf>
    <xf numFmtId="4" fontId="3" fillId="3" borderId="2" applyNumberFormat="0" applyProtection="0">
      <alignment vertical="center"/>
    </xf>
    <xf numFmtId="4" fontId="2" fillId="3" borderId="2" applyNumberFormat="0" applyProtection="0">
      <alignment horizontal="left" vertical="center" indent="1"/>
    </xf>
    <xf numFmtId="4" fontId="2" fillId="3" borderId="2" applyNumberFormat="0" applyProtection="0">
      <alignment horizontal="left" vertical="center" indent="1"/>
    </xf>
    <xf numFmtId="0" fontId="9" fillId="4" borderId="2" applyNumberFormat="0" applyProtection="0">
      <alignment horizontal="left" vertical="center" indent="1"/>
    </xf>
    <xf numFmtId="4" fontId="2" fillId="5" borderId="2" applyNumberFormat="0" applyProtection="0">
      <alignment horizontal="right" vertical="center"/>
    </xf>
    <xf numFmtId="4" fontId="2" fillId="6" borderId="2" applyNumberFormat="0" applyProtection="0">
      <alignment horizontal="right" vertical="center"/>
    </xf>
    <xf numFmtId="4" fontId="2" fillId="7" borderId="2" applyNumberFormat="0" applyProtection="0">
      <alignment horizontal="right" vertical="center"/>
    </xf>
    <xf numFmtId="4" fontId="2" fillId="8" borderId="2" applyNumberFormat="0" applyProtection="0">
      <alignment horizontal="right" vertical="center"/>
    </xf>
    <xf numFmtId="4" fontId="2" fillId="9" borderId="2" applyNumberFormat="0" applyProtection="0">
      <alignment horizontal="right" vertical="center"/>
    </xf>
    <xf numFmtId="4" fontId="2" fillId="10" borderId="2" applyNumberFormat="0" applyProtection="0">
      <alignment horizontal="right" vertical="center"/>
    </xf>
    <xf numFmtId="4" fontId="2" fillId="11" borderId="2" applyNumberFormat="0" applyProtection="0">
      <alignment horizontal="right" vertical="center"/>
    </xf>
    <xf numFmtId="4" fontId="2" fillId="12" borderId="2" applyNumberFormat="0" applyProtection="0">
      <alignment horizontal="right" vertical="center"/>
    </xf>
    <xf numFmtId="4" fontId="2" fillId="13" borderId="2" applyNumberFormat="0" applyProtection="0">
      <alignment horizontal="right" vertical="center"/>
    </xf>
    <xf numFmtId="4" fontId="5" fillId="14" borderId="2" applyNumberFormat="0" applyProtection="0">
      <alignment horizontal="left" vertical="center" indent="1"/>
    </xf>
    <xf numFmtId="4" fontId="2" fillId="15" borderId="3" applyNumberFormat="0" applyProtection="0">
      <alignment horizontal="left" vertical="center" indent="1"/>
    </xf>
    <xf numFmtId="4" fontId="6" fillId="16" borderId="0" applyNumberFormat="0" applyProtection="0">
      <alignment horizontal="left" vertical="center" indent="1"/>
    </xf>
    <xf numFmtId="0" fontId="11" fillId="4" borderId="2" applyNumberFormat="0" applyProtection="0">
      <alignment horizontal="center" vertical="center"/>
    </xf>
    <xf numFmtId="4" fontId="7" fillId="15" borderId="2" applyNumberFormat="0" applyProtection="0">
      <alignment horizontal="left" vertical="center" indent="1"/>
    </xf>
    <xf numFmtId="4" fontId="7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wrapText="1" indent="1"/>
    </xf>
    <xf numFmtId="0" fontId="4" fillId="17" borderId="2" applyNumberFormat="0" applyProtection="0">
      <alignment horizontal="left" vertical="center" indent="1"/>
    </xf>
    <xf numFmtId="0" fontId="4" fillId="18" borderId="2" applyNumberFormat="0" applyProtection="0">
      <alignment horizontal="left" vertical="center" wrapText="1" indent="1"/>
    </xf>
    <xf numFmtId="0" fontId="4" fillId="18" borderId="2" applyNumberFormat="0" applyProtection="0">
      <alignment horizontal="left" vertical="center" indent="1"/>
    </xf>
    <xf numFmtId="0" fontId="4" fillId="19" borderId="2" applyNumberFormat="0" applyProtection="0">
      <alignment horizontal="left" vertical="center" wrapText="1" indent="1"/>
    </xf>
    <xf numFmtId="0" fontId="4" fillId="19" borderId="2" applyNumberFormat="0" applyProtection="0">
      <alignment horizontal="left" vertical="center" indent="1"/>
    </xf>
    <xf numFmtId="0" fontId="4" fillId="20" borderId="2" applyNumberFormat="0" applyProtection="0">
      <alignment horizontal="left" vertical="center" wrapText="1" indent="1"/>
    </xf>
    <xf numFmtId="0" fontId="4" fillId="20" borderId="2" applyNumberFormat="0" applyProtection="0">
      <alignment horizontal="left" vertical="center" indent="1"/>
    </xf>
    <xf numFmtId="0" fontId="1" fillId="0" borderId="0"/>
    <xf numFmtId="4" fontId="2" fillId="21" borderId="2" applyNumberFormat="0" applyProtection="0">
      <alignment vertical="center"/>
    </xf>
    <xf numFmtId="4" fontId="3" fillId="21" borderId="2" applyNumberFormat="0" applyProtection="0">
      <alignment vertical="center"/>
    </xf>
    <xf numFmtId="4" fontId="2" fillId="21" borderId="2" applyNumberFormat="0" applyProtection="0">
      <alignment horizontal="left" vertical="center" indent="1"/>
    </xf>
    <xf numFmtId="4" fontId="2" fillId="21" borderId="2" applyNumberFormat="0" applyProtection="0">
      <alignment horizontal="left" vertical="center" indent="1"/>
    </xf>
    <xf numFmtId="4" fontId="2" fillId="15" borderId="2" applyNumberFormat="0" applyProtection="0">
      <alignment horizontal="right" vertical="center"/>
    </xf>
    <xf numFmtId="4" fontId="3" fillId="15" borderId="2" applyNumberFormat="0" applyProtection="0">
      <alignment horizontal="right" vertical="center"/>
    </xf>
    <xf numFmtId="0" fontId="4" fillId="20" borderId="2" applyNumberFormat="0" applyProtection="0">
      <alignment horizontal="left" vertical="center" indent="1"/>
    </xf>
    <xf numFmtId="0" fontId="9" fillId="4" borderId="2" applyNumberFormat="0" applyProtection="0">
      <alignment horizontal="center" vertical="top" wrapText="1"/>
    </xf>
    <xf numFmtId="0" fontId="10" fillId="0" borderId="0" applyNumberFormat="0" applyProtection="0"/>
    <xf numFmtId="4" fontId="8" fillId="15" borderId="2" applyNumberFormat="0" applyProtection="0">
      <alignment horizontal="right" vertical="center"/>
    </xf>
  </cellStyleXfs>
  <cellXfs count="54">
    <xf numFmtId="0" fontId="0" fillId="0" borderId="0" xfId="0"/>
    <xf numFmtId="0" fontId="12" fillId="0" borderId="0" xfId="0" applyFont="1"/>
    <xf numFmtId="0" fontId="12" fillId="0" borderId="0" xfId="0" applyFont="1" applyAlignment="1">
      <alignment horizontal="right"/>
    </xf>
    <xf numFmtId="0" fontId="13" fillId="0" borderId="0" xfId="0" applyFont="1"/>
    <xf numFmtId="0" fontId="14" fillId="0" borderId="0" xfId="0" applyFont="1"/>
    <xf numFmtId="0" fontId="4" fillId="24" borderId="0" xfId="28" quotePrefix="1" applyFill="1" applyBorder="1" applyAlignment="1">
      <alignment horizontal="left" vertical="center" indent="1"/>
    </xf>
    <xf numFmtId="4" fontId="13" fillId="0" borderId="0" xfId="0" applyNumberFormat="1" applyFont="1"/>
    <xf numFmtId="4" fontId="12" fillId="0" borderId="0" xfId="0" applyNumberFormat="1" applyFont="1"/>
    <xf numFmtId="3" fontId="12" fillId="0" borderId="0" xfId="0" applyNumberFormat="1" applyFont="1"/>
    <xf numFmtId="0" fontId="12" fillId="24" borderId="0" xfId="0" applyFont="1" applyFill="1"/>
    <xf numFmtId="3" fontId="13" fillId="0" borderId="0" xfId="0" applyNumberFormat="1" applyFont="1"/>
    <xf numFmtId="3" fontId="4" fillId="24" borderId="0" xfId="28" quotePrefix="1" applyNumberFormat="1" applyFill="1" applyBorder="1" applyAlignment="1">
      <alignment horizontal="left" vertical="center" indent="1"/>
    </xf>
    <xf numFmtId="0" fontId="15" fillId="0" borderId="0" xfId="0" applyFont="1" applyAlignment="1">
      <alignment wrapText="1"/>
    </xf>
    <xf numFmtId="3" fontId="15" fillId="0" borderId="0" xfId="0" applyNumberFormat="1" applyFont="1"/>
    <xf numFmtId="0" fontId="16" fillId="0" borderId="0" xfId="0" applyFont="1" applyAlignment="1">
      <alignment horizontal="center"/>
    </xf>
    <xf numFmtId="3" fontId="16" fillId="0" borderId="0" xfId="0" applyNumberFormat="1" applyFont="1" applyAlignment="1">
      <alignment horizontal="center"/>
    </xf>
    <xf numFmtId="0" fontId="17" fillId="0" borderId="0" xfId="0" applyFont="1"/>
    <xf numFmtId="0" fontId="18" fillId="22" borderId="2" xfId="24" quotePrefix="1" applyFont="1" applyFill="1" applyAlignment="1">
      <alignment horizontal="left" vertical="center" wrapText="1" indent="3"/>
    </xf>
    <xf numFmtId="0" fontId="18" fillId="22" borderId="2" xfId="24" quotePrefix="1" applyFont="1" applyFill="1">
      <alignment horizontal="left" vertical="center" wrapText="1" indent="1"/>
    </xf>
    <xf numFmtId="49" fontId="19" fillId="22" borderId="2" xfId="2" applyNumberFormat="1" applyFont="1" applyFill="1" applyAlignment="1">
      <alignment horizontal="center" vertical="center"/>
    </xf>
    <xf numFmtId="0" fontId="18" fillId="2" borderId="2" xfId="28" quotePrefix="1" applyFont="1" applyFill="1" applyAlignment="1">
      <alignment horizontal="left" vertical="center" wrapText="1" indent="5"/>
    </xf>
    <xf numFmtId="0" fontId="18" fillId="2" borderId="2" xfId="28" quotePrefix="1" applyFont="1" applyFill="1">
      <alignment horizontal="left" vertical="center" wrapText="1" indent="1"/>
    </xf>
    <xf numFmtId="3" fontId="19" fillId="2" borderId="2" xfId="2" applyNumberFormat="1" applyFont="1" applyFill="1">
      <alignment vertical="center"/>
    </xf>
    <xf numFmtId="0" fontId="18" fillId="24" borderId="2" xfId="28" quotePrefix="1" applyFont="1" applyFill="1">
      <alignment horizontal="left" vertical="center" wrapText="1" indent="1"/>
    </xf>
    <xf numFmtId="3" fontId="20" fillId="24" borderId="11" xfId="0" applyNumberFormat="1" applyFont="1" applyFill="1" applyBorder="1" applyAlignment="1">
      <alignment horizontal="right" vertical="center"/>
    </xf>
    <xf numFmtId="3" fontId="20" fillId="24" borderId="1" xfId="0" applyNumberFormat="1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justify" vertical="center" wrapText="1"/>
    </xf>
    <xf numFmtId="0" fontId="21" fillId="0" borderId="2" xfId="28" quotePrefix="1" applyFont="1" applyFill="1">
      <alignment horizontal="left" vertical="center" wrapText="1" indent="1"/>
    </xf>
    <xf numFmtId="3" fontId="22" fillId="0" borderId="7" xfId="35" applyNumberFormat="1" applyFont="1" applyFill="1" applyBorder="1">
      <alignment horizontal="right" vertical="center"/>
    </xf>
    <xf numFmtId="0" fontId="4" fillId="0" borderId="4" xfId="0" applyFont="1" applyBorder="1"/>
    <xf numFmtId="0" fontId="23" fillId="0" borderId="1" xfId="0" applyFont="1" applyBorder="1"/>
    <xf numFmtId="3" fontId="23" fillId="0" borderId="1" xfId="0" applyNumberFormat="1" applyFont="1" applyBorder="1"/>
    <xf numFmtId="0" fontId="4" fillId="0" borderId="5" xfId="0" applyFont="1" applyBorder="1"/>
    <xf numFmtId="0" fontId="21" fillId="0" borderId="6" xfId="0" applyFont="1" applyBorder="1"/>
    <xf numFmtId="0" fontId="18" fillId="2" borderId="8" xfId="28" quotePrefix="1" applyFont="1" applyFill="1" applyBorder="1" applyAlignment="1">
      <alignment horizontal="left" vertical="center" wrapText="1" indent="5"/>
    </xf>
    <xf numFmtId="0" fontId="18" fillId="2" borderId="8" xfId="28" quotePrefix="1" applyFont="1" applyFill="1" applyBorder="1">
      <alignment horizontal="left" vertical="center" wrapText="1" indent="1"/>
    </xf>
    <xf numFmtId="3" fontId="19" fillId="2" borderId="8" xfId="2" applyNumberFormat="1" applyFont="1" applyFill="1" applyBorder="1">
      <alignment vertical="center"/>
    </xf>
    <xf numFmtId="3" fontId="22" fillId="0" borderId="2" xfId="35" applyNumberFormat="1" applyFont="1" applyFill="1">
      <alignment horizontal="right" vertical="center"/>
    </xf>
    <xf numFmtId="0" fontId="4" fillId="0" borderId="4" xfId="0" applyFont="1" applyBorder="1" applyAlignment="1">
      <alignment vertical="top"/>
    </xf>
    <xf numFmtId="0" fontId="23" fillId="0" borderId="1" xfId="0" applyFont="1" applyBorder="1" applyAlignment="1">
      <alignment wrapText="1"/>
    </xf>
    <xf numFmtId="3" fontId="23" fillId="24" borderId="1" xfId="0" applyNumberFormat="1" applyFont="1" applyFill="1" applyBorder="1"/>
    <xf numFmtId="0" fontId="4" fillId="0" borderId="5" xfId="0" applyFont="1" applyBorder="1" applyAlignment="1">
      <alignment vertical="top"/>
    </xf>
    <xf numFmtId="0" fontId="18" fillId="2" borderId="2" xfId="28" quotePrefix="1" applyFont="1" applyFill="1" applyBorder="1" applyAlignment="1">
      <alignment horizontal="left" vertical="center" wrapText="1" indent="5"/>
    </xf>
    <xf numFmtId="3" fontId="22" fillId="24" borderId="2" xfId="35" applyNumberFormat="1" applyFont="1" applyFill="1">
      <alignment horizontal="right" vertical="center"/>
    </xf>
    <xf numFmtId="0" fontId="21" fillId="24" borderId="2" xfId="28" quotePrefix="1" applyFont="1" applyFill="1">
      <alignment horizontal="left" vertical="center" wrapText="1" indent="1"/>
    </xf>
    <xf numFmtId="3" fontId="22" fillId="24" borderId="2" xfId="2" applyNumberFormat="1" applyFont="1" applyFill="1">
      <alignment vertical="center"/>
    </xf>
    <xf numFmtId="3" fontId="19" fillId="23" borderId="2" xfId="2" applyNumberFormat="1" applyFont="1" applyFill="1">
      <alignment vertical="center"/>
    </xf>
    <xf numFmtId="0" fontId="21" fillId="0" borderId="2" xfId="28" quotePrefix="1" applyFont="1" applyFill="1" applyAlignment="1">
      <alignment horizontal="center" vertical="center" wrapText="1"/>
    </xf>
    <xf numFmtId="0" fontId="21" fillId="24" borderId="2" xfId="28" quotePrefix="1" applyFont="1" applyFill="1" applyAlignment="1">
      <alignment horizontal="center" vertical="center" wrapText="1"/>
    </xf>
    <xf numFmtId="0" fontId="20" fillId="24" borderId="6" xfId="0" applyFont="1" applyFill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18" fillId="23" borderId="9" xfId="24" quotePrefix="1" applyFont="1" applyFill="1" applyBorder="1" applyAlignment="1">
      <alignment horizontal="center" vertical="center" wrapText="1"/>
    </xf>
    <xf numFmtId="0" fontId="18" fillId="23" borderId="10" xfId="24" quotePrefix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</cellXfs>
  <cellStyles count="41">
    <cellStyle name="Normalno" xfId="0" builtinId="0"/>
    <cellStyle name="Normalno 2" xfId="1"/>
    <cellStyle name="SAPBEXaggData" xfId="2"/>
    <cellStyle name="SAPBEXaggDataEmph" xfId="3"/>
    <cellStyle name="SAPBEXaggItem" xfId="4"/>
    <cellStyle name="SAPBEXaggItemX" xfId="5"/>
    <cellStyle name="SAPBEXchaText" xfId="6"/>
    <cellStyle name="SAPBEXexcBad7" xfId="7"/>
    <cellStyle name="SAPBEXexcBad8" xfId="8"/>
    <cellStyle name="SAPBEXexcBad9" xfId="9"/>
    <cellStyle name="SAPBEXexcCritical4" xfId="10"/>
    <cellStyle name="SAPBEXexcCritical5" xfId="11"/>
    <cellStyle name="SAPBEXexcCritical6" xfId="12"/>
    <cellStyle name="SAPBEXexcGood1" xfId="13"/>
    <cellStyle name="SAPBEXexcGood2" xfId="14"/>
    <cellStyle name="SAPBEXexcGood3" xfId="15"/>
    <cellStyle name="SAPBEXfilterDrill" xfId="16"/>
    <cellStyle name="SAPBEXfilterItem" xfId="17"/>
    <cellStyle name="SAPBEXfilterText" xfId="18"/>
    <cellStyle name="SAPBEXformats" xfId="19"/>
    <cellStyle name="SAPBEXheaderItem" xfId="20"/>
    <cellStyle name="SAPBEXheaderText" xfId="21"/>
    <cellStyle name="SAPBEXHLevel0" xfId="22"/>
    <cellStyle name="SAPBEXHLevel0X" xfId="23"/>
    <cellStyle name="SAPBEXHLevel1" xfId="24"/>
    <cellStyle name="SAPBEXHLevel1X" xfId="25"/>
    <cellStyle name="SAPBEXHLevel2" xfId="26"/>
    <cellStyle name="SAPBEXHLevel2X" xfId="27"/>
    <cellStyle name="SAPBEXHLevel3" xfId="28"/>
    <cellStyle name="SAPBEXHLevel3X" xfId="29"/>
    <cellStyle name="SAPBEXinputData" xfId="30"/>
    <cellStyle name="SAPBEXresData" xfId="31"/>
    <cellStyle name="SAPBEXresDataEmph" xfId="32"/>
    <cellStyle name="SAPBEXresItem" xfId="33"/>
    <cellStyle name="SAPBEXresItemX" xfId="34"/>
    <cellStyle name="SAPBEXstdData" xfId="35"/>
    <cellStyle name="SAPBEXstdDataEmph" xfId="36"/>
    <cellStyle name="SAPBEXstdItem" xfId="37"/>
    <cellStyle name="SAPBEXstdItemX" xfId="38"/>
    <cellStyle name="SAPBEXtitle" xfId="39"/>
    <cellStyle name="SAPBEXundefined" xfId="4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tabSelected="1" topLeftCell="C1" zoomScaleNormal="100" workbookViewId="0">
      <selection activeCell="O18" sqref="O18"/>
    </sheetView>
  </sheetViews>
  <sheetFormatPr defaultColWidth="9.109375" defaultRowHeight="14.4" x14ac:dyDescent="0.3"/>
  <cols>
    <col min="1" max="1" width="4.88671875" style="1" customWidth="1"/>
    <col min="2" max="2" width="18.88671875" style="1" customWidth="1"/>
    <col min="3" max="3" width="32.5546875" style="1" customWidth="1"/>
    <col min="4" max="6" width="14.33203125" style="1" bestFit="1" customWidth="1"/>
    <col min="7" max="8" width="13.88671875" style="1" bestFit="1" customWidth="1"/>
    <col min="9" max="9" width="12.6640625" style="1" bestFit="1" customWidth="1"/>
    <col min="10" max="10" width="13.88671875" style="1" bestFit="1" customWidth="1"/>
    <col min="11" max="16384" width="9.109375" style="1"/>
  </cols>
  <sheetData>
    <row r="1" spans="2:24" x14ac:dyDescent="0.3">
      <c r="D1" s="2"/>
      <c r="F1" s="50" t="s">
        <v>64</v>
      </c>
    </row>
    <row r="2" spans="2:24" ht="8.25" customHeight="1" x14ac:dyDescent="0.3"/>
    <row r="3" spans="2:24" ht="35.25" customHeight="1" x14ac:dyDescent="0.3">
      <c r="B3" s="53" t="s">
        <v>59</v>
      </c>
      <c r="C3" s="53"/>
      <c r="D3" s="53"/>
      <c r="E3" s="53"/>
      <c r="F3" s="53"/>
    </row>
    <row r="4" spans="2:24" ht="21" customHeight="1" x14ac:dyDescent="0.3">
      <c r="B4" s="14"/>
      <c r="C4" s="14"/>
      <c r="D4" s="15"/>
      <c r="E4" s="16"/>
      <c r="F4" s="16"/>
    </row>
    <row r="5" spans="2:24" ht="7.5" customHeight="1" x14ac:dyDescent="0.3">
      <c r="B5" s="16"/>
      <c r="C5" s="16"/>
      <c r="D5" s="16"/>
      <c r="E5" s="16"/>
      <c r="F5" s="16"/>
    </row>
    <row r="6" spans="2:24" ht="32.25" customHeight="1" x14ac:dyDescent="0.3">
      <c r="B6" s="17" t="s">
        <v>1</v>
      </c>
      <c r="C6" s="18" t="s">
        <v>2</v>
      </c>
      <c r="D6" s="19" t="s">
        <v>47</v>
      </c>
      <c r="E6" s="19" t="s">
        <v>48</v>
      </c>
      <c r="F6" s="19" t="s">
        <v>49</v>
      </c>
      <c r="H6" s="12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</row>
    <row r="7" spans="2:24" ht="18" customHeight="1" x14ac:dyDescent="0.3">
      <c r="B7" s="20" t="s">
        <v>52</v>
      </c>
      <c r="C7" s="21" t="s">
        <v>53</v>
      </c>
      <c r="D7" s="22">
        <f>SUM(D8:D9)</f>
        <v>1143752179</v>
      </c>
      <c r="E7" s="22">
        <f>SUM(E8:E9)</f>
        <v>1141652239</v>
      </c>
      <c r="F7" s="22">
        <f>SUM(F8:F9)</f>
        <v>1134418841</v>
      </c>
      <c r="H7" s="12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</row>
    <row r="8" spans="2:24" ht="41.4" x14ac:dyDescent="0.3">
      <c r="B8" s="49">
        <v>671110011</v>
      </c>
      <c r="C8" s="23" t="s">
        <v>55</v>
      </c>
      <c r="D8" s="24">
        <v>1102743179</v>
      </c>
      <c r="E8" s="25">
        <v>1105469239</v>
      </c>
      <c r="F8" s="25">
        <v>1098220841</v>
      </c>
      <c r="H8" s="12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2:24" ht="69" x14ac:dyDescent="0.3">
      <c r="B9" s="49">
        <v>671210011</v>
      </c>
      <c r="C9" s="23" t="s">
        <v>56</v>
      </c>
      <c r="D9" s="24">
        <v>41009000</v>
      </c>
      <c r="E9" s="25">
        <v>36183000</v>
      </c>
      <c r="F9" s="25">
        <v>36198000</v>
      </c>
    </row>
    <row r="10" spans="2:24" ht="18" customHeight="1" x14ac:dyDescent="0.3">
      <c r="B10" s="20">
        <v>12</v>
      </c>
      <c r="C10" s="21" t="s">
        <v>54</v>
      </c>
      <c r="D10" s="22">
        <f>SUM(D11:D12)</f>
        <v>60964000</v>
      </c>
      <c r="E10" s="22">
        <f t="shared" ref="E10:F10" si="0">SUM(E11:E12)</f>
        <v>19648500</v>
      </c>
      <c r="F10" s="22">
        <f t="shared" si="0"/>
        <v>7016000</v>
      </c>
    </row>
    <row r="11" spans="2:24" ht="41.4" x14ac:dyDescent="0.3">
      <c r="B11" s="49">
        <v>671110012</v>
      </c>
      <c r="C11" s="23" t="s">
        <v>57</v>
      </c>
      <c r="D11" s="24">
        <v>32671000</v>
      </c>
      <c r="E11" s="25">
        <v>7860500</v>
      </c>
      <c r="F11" s="25">
        <v>2144000</v>
      </c>
    </row>
    <row r="12" spans="2:24" ht="55.2" x14ac:dyDescent="0.3">
      <c r="B12" s="49">
        <v>671210012</v>
      </c>
      <c r="C12" s="26" t="s">
        <v>58</v>
      </c>
      <c r="D12" s="24">
        <v>28293000</v>
      </c>
      <c r="E12" s="25">
        <v>11788000</v>
      </c>
      <c r="F12" s="25">
        <v>4872000</v>
      </c>
    </row>
    <row r="13" spans="2:24" s="3" customFormat="1" ht="18" customHeight="1" x14ac:dyDescent="0.3">
      <c r="B13" s="20" t="s">
        <v>4</v>
      </c>
      <c r="C13" s="21" t="s">
        <v>3</v>
      </c>
      <c r="D13" s="22">
        <f>D14</f>
        <v>2610000</v>
      </c>
      <c r="E13" s="22">
        <f t="shared" ref="E13:F13" si="1">E14</f>
        <v>2610000</v>
      </c>
      <c r="F13" s="22">
        <f t="shared" si="1"/>
        <v>2610000</v>
      </c>
    </row>
    <row r="14" spans="2:24" x14ac:dyDescent="0.3">
      <c r="B14" s="47" t="s">
        <v>5</v>
      </c>
      <c r="C14" s="27" t="s">
        <v>6</v>
      </c>
      <c r="D14" s="28">
        <f>SUM(D15:D17)</f>
        <v>2610000</v>
      </c>
      <c r="E14" s="28">
        <f>SUM(E15:E17)</f>
        <v>2610000</v>
      </c>
      <c r="F14" s="28">
        <f>SUM(F15:F17)</f>
        <v>2610000</v>
      </c>
    </row>
    <row r="15" spans="2:24" s="4" customFormat="1" ht="13.8" x14ac:dyDescent="0.3">
      <c r="B15" s="29"/>
      <c r="C15" s="30" t="s">
        <v>28</v>
      </c>
      <c r="D15" s="31">
        <v>2200000</v>
      </c>
      <c r="E15" s="31">
        <v>2200000</v>
      </c>
      <c r="F15" s="31">
        <v>2200000</v>
      </c>
    </row>
    <row r="16" spans="2:24" s="4" customFormat="1" ht="13.8" x14ac:dyDescent="0.3">
      <c r="B16" s="32"/>
      <c r="C16" s="30" t="s">
        <v>29</v>
      </c>
      <c r="D16" s="31">
        <v>400000</v>
      </c>
      <c r="E16" s="31">
        <v>410000</v>
      </c>
      <c r="F16" s="31">
        <v>410000</v>
      </c>
    </row>
    <row r="17" spans="2:7" s="4" customFormat="1" ht="27" x14ac:dyDescent="0.3">
      <c r="B17" s="33"/>
      <c r="C17" s="39" t="s">
        <v>30</v>
      </c>
      <c r="D17" s="31">
        <v>10000</v>
      </c>
      <c r="E17" s="31"/>
      <c r="F17" s="31"/>
    </row>
    <row r="18" spans="2:7" s="3" customFormat="1" ht="27.6" x14ac:dyDescent="0.3">
      <c r="B18" s="34" t="s">
        <v>7</v>
      </c>
      <c r="C18" s="35" t="s">
        <v>8</v>
      </c>
      <c r="D18" s="36">
        <f>D19</f>
        <v>68384000</v>
      </c>
      <c r="E18" s="36">
        <f t="shared" ref="E18:F18" si="2">E19</f>
        <v>68448500</v>
      </c>
      <c r="F18" s="36">
        <f t="shared" si="2"/>
        <v>57530500</v>
      </c>
    </row>
    <row r="19" spans="2:7" ht="27.6" x14ac:dyDescent="0.3">
      <c r="B19" s="47" t="s">
        <v>9</v>
      </c>
      <c r="C19" s="27" t="s">
        <v>10</v>
      </c>
      <c r="D19" s="37">
        <f>SUM(D20:D23)</f>
        <v>68384000</v>
      </c>
      <c r="E19" s="37">
        <f>SUM(E20:E23)</f>
        <v>68448500</v>
      </c>
      <c r="F19" s="37">
        <f>SUM(F20:F23)</f>
        <v>57530500</v>
      </c>
    </row>
    <row r="20" spans="2:7" s="4" customFormat="1" ht="66.599999999999994" x14ac:dyDescent="0.3">
      <c r="B20" s="38"/>
      <c r="C20" s="39" t="s">
        <v>31</v>
      </c>
      <c r="D20" s="40">
        <v>11719000</v>
      </c>
      <c r="E20" s="40">
        <v>11719000</v>
      </c>
      <c r="F20" s="40">
        <v>11719000</v>
      </c>
    </row>
    <row r="21" spans="2:7" s="4" customFormat="1" ht="27" x14ac:dyDescent="0.3">
      <c r="B21" s="41"/>
      <c r="C21" s="39" t="s">
        <v>32</v>
      </c>
      <c r="D21" s="40">
        <v>43000000</v>
      </c>
      <c r="E21" s="40">
        <v>43000000</v>
      </c>
      <c r="F21" s="40">
        <v>43000000</v>
      </c>
    </row>
    <row r="22" spans="2:7" s="4" customFormat="1" ht="40.200000000000003" x14ac:dyDescent="0.3">
      <c r="B22" s="41"/>
      <c r="C22" s="39" t="s">
        <v>33</v>
      </c>
      <c r="D22" s="40">
        <v>11000000</v>
      </c>
      <c r="E22" s="40">
        <v>11000000</v>
      </c>
      <c r="F22" s="40"/>
    </row>
    <row r="23" spans="2:7" s="4" customFormat="1" ht="13.8" x14ac:dyDescent="0.3">
      <c r="B23" s="41"/>
      <c r="C23" s="39" t="s">
        <v>34</v>
      </c>
      <c r="D23" s="40">
        <v>2665000</v>
      </c>
      <c r="E23" s="40">
        <v>2729500</v>
      </c>
      <c r="F23" s="40">
        <v>2811500</v>
      </c>
    </row>
    <row r="24" spans="2:7" s="3" customFormat="1" ht="18" customHeight="1" x14ac:dyDescent="0.3">
      <c r="B24" s="42" t="s">
        <v>11</v>
      </c>
      <c r="C24" s="35" t="s">
        <v>12</v>
      </c>
      <c r="D24" s="36">
        <f>SUM(D25:D27)</f>
        <v>2686500</v>
      </c>
      <c r="E24" s="36">
        <f>SUM(E25:E27)</f>
        <v>2006500</v>
      </c>
      <c r="F24" s="36">
        <f>SUM(F25:F27)</f>
        <v>1614000</v>
      </c>
    </row>
    <row r="25" spans="2:7" ht="27.6" x14ac:dyDescent="0.3">
      <c r="B25" s="47" t="s">
        <v>13</v>
      </c>
      <c r="C25" s="27" t="s">
        <v>14</v>
      </c>
      <c r="D25" s="43">
        <v>2432500</v>
      </c>
      <c r="E25" s="43">
        <v>1630000</v>
      </c>
      <c r="F25" s="43">
        <v>1401000</v>
      </c>
    </row>
    <row r="26" spans="2:7" ht="41.4" x14ac:dyDescent="0.3">
      <c r="B26" s="47" t="s">
        <v>15</v>
      </c>
      <c r="C26" s="27" t="s">
        <v>16</v>
      </c>
      <c r="D26" s="43">
        <v>65000</v>
      </c>
      <c r="E26" s="43">
        <v>65000</v>
      </c>
      <c r="F26" s="43">
        <v>65000</v>
      </c>
    </row>
    <row r="27" spans="2:7" ht="27.6" x14ac:dyDescent="0.3">
      <c r="B27" s="47">
        <v>632411700</v>
      </c>
      <c r="C27" s="27" t="s">
        <v>36</v>
      </c>
      <c r="D27" s="43">
        <v>189000</v>
      </c>
      <c r="E27" s="43">
        <v>311500</v>
      </c>
      <c r="F27" s="43">
        <v>148000</v>
      </c>
      <c r="G27" s="8"/>
    </row>
    <row r="28" spans="2:7" s="3" customFormat="1" ht="18" customHeight="1" x14ac:dyDescent="0.3">
      <c r="B28" s="20" t="s">
        <v>17</v>
      </c>
      <c r="C28" s="21" t="s">
        <v>18</v>
      </c>
      <c r="D28" s="22">
        <f>SUM(D29:D34)</f>
        <v>5375000</v>
      </c>
      <c r="E28" s="22">
        <f t="shared" ref="E28:F28" si="3">SUM(E29:E34)</f>
        <v>164000</v>
      </c>
      <c r="F28" s="22">
        <f t="shared" si="3"/>
        <v>164000</v>
      </c>
      <c r="G28" s="10"/>
    </row>
    <row r="29" spans="2:7" ht="41.4" x14ac:dyDescent="0.3">
      <c r="B29" s="47" t="s">
        <v>19</v>
      </c>
      <c r="C29" s="27" t="s">
        <v>20</v>
      </c>
      <c r="D29" s="43"/>
      <c r="E29" s="43"/>
      <c r="F29" s="43"/>
      <c r="G29" s="5"/>
    </row>
    <row r="30" spans="2:7" ht="41.4" x14ac:dyDescent="0.3">
      <c r="B30" s="47">
        <v>6361</v>
      </c>
      <c r="C30" s="27" t="s">
        <v>35</v>
      </c>
      <c r="D30" s="37">
        <v>104000</v>
      </c>
      <c r="E30" s="37">
        <v>104000</v>
      </c>
      <c r="F30" s="37">
        <v>104000</v>
      </c>
      <c r="G30" s="11"/>
    </row>
    <row r="31" spans="2:7" ht="41.4" x14ac:dyDescent="0.3">
      <c r="B31" s="47">
        <v>6362</v>
      </c>
      <c r="C31" s="27" t="s">
        <v>37</v>
      </c>
      <c r="D31" s="37">
        <v>91000</v>
      </c>
      <c r="E31" s="37">
        <v>10000</v>
      </c>
      <c r="F31" s="37">
        <v>10000</v>
      </c>
      <c r="G31" s="5"/>
    </row>
    <row r="32" spans="2:7" ht="41.4" x14ac:dyDescent="0.3">
      <c r="B32" s="47">
        <v>6391</v>
      </c>
      <c r="C32" s="27" t="s">
        <v>39</v>
      </c>
      <c r="D32" s="37">
        <f>80000+1500000</f>
        <v>1580000</v>
      </c>
      <c r="E32" s="37">
        <v>50000</v>
      </c>
      <c r="F32" s="37">
        <v>50000</v>
      </c>
      <c r="G32" s="5"/>
    </row>
    <row r="33" spans="1:10" ht="41.4" x14ac:dyDescent="0.3">
      <c r="B33" s="47">
        <v>6392</v>
      </c>
      <c r="C33" s="27" t="s">
        <v>60</v>
      </c>
      <c r="D33" s="37">
        <v>3500000</v>
      </c>
      <c r="E33" s="37"/>
      <c r="F33" s="37"/>
      <c r="G33" s="5"/>
    </row>
    <row r="34" spans="1:10" ht="55.2" x14ac:dyDescent="0.3">
      <c r="B34" s="47">
        <v>6393</v>
      </c>
      <c r="C34" s="27" t="s">
        <v>50</v>
      </c>
      <c r="D34" s="37">
        <v>100000</v>
      </c>
      <c r="E34" s="37"/>
      <c r="F34" s="37"/>
      <c r="G34" s="5"/>
      <c r="H34" s="8"/>
    </row>
    <row r="35" spans="1:10" ht="18.75" customHeight="1" x14ac:dyDescent="0.3">
      <c r="B35" s="20">
        <v>552</v>
      </c>
      <c r="C35" s="21" t="s">
        <v>38</v>
      </c>
      <c r="D35" s="22">
        <f>SUM(D36:D36)</f>
        <v>0</v>
      </c>
      <c r="E35" s="22">
        <f>SUM(E36:E36)</f>
        <v>0</v>
      </c>
      <c r="F35" s="22">
        <f>SUM(F36:F36)</f>
        <v>0</v>
      </c>
    </row>
    <row r="36" spans="1:10" ht="41.4" x14ac:dyDescent="0.3">
      <c r="B36" s="47">
        <v>671110552</v>
      </c>
      <c r="C36" s="27" t="s">
        <v>51</v>
      </c>
      <c r="D36" s="37"/>
      <c r="E36" s="37"/>
      <c r="F36" s="37"/>
    </row>
    <row r="37" spans="1:10" ht="27.6" x14ac:dyDescent="0.3">
      <c r="A37" s="9"/>
      <c r="B37" s="20" t="s">
        <v>40</v>
      </c>
      <c r="C37" s="21" t="s">
        <v>61</v>
      </c>
      <c r="D37" s="22">
        <f>SUM(D38:D39)</f>
        <v>49848400</v>
      </c>
      <c r="E37" s="22">
        <f t="shared" ref="E37:F37" si="4">SUM(E38:E39)</f>
        <v>14840100</v>
      </c>
      <c r="F37" s="22">
        <f t="shared" si="4"/>
        <v>8935500</v>
      </c>
      <c r="G37" s="7"/>
      <c r="H37" s="7"/>
      <c r="I37" s="7"/>
      <c r="J37" s="7"/>
    </row>
    <row r="38" spans="1:10" ht="27.6" x14ac:dyDescent="0.3">
      <c r="B38" s="47">
        <v>671110563</v>
      </c>
      <c r="C38" s="44" t="s">
        <v>62</v>
      </c>
      <c r="D38" s="45">
        <v>27617000</v>
      </c>
      <c r="E38" s="45">
        <v>5602000</v>
      </c>
      <c r="F38" s="45">
        <v>640500</v>
      </c>
      <c r="G38" s="7"/>
      <c r="H38" s="7"/>
      <c r="I38" s="7"/>
      <c r="J38" s="7"/>
    </row>
    <row r="39" spans="1:10" ht="27.6" x14ac:dyDescent="0.3">
      <c r="B39" s="47">
        <v>671210563</v>
      </c>
      <c r="C39" s="27" t="s">
        <v>63</v>
      </c>
      <c r="D39" s="37">
        <f>26218500-3987100</f>
        <v>22231400</v>
      </c>
      <c r="E39" s="37">
        <f>8401000+837100</f>
        <v>9238100</v>
      </c>
      <c r="F39" s="37">
        <v>8295000</v>
      </c>
      <c r="G39" s="7"/>
      <c r="H39" s="7"/>
      <c r="I39" s="7"/>
      <c r="J39" s="7"/>
    </row>
    <row r="40" spans="1:10" s="3" customFormat="1" ht="18" customHeight="1" x14ac:dyDescent="0.3">
      <c r="B40" s="20" t="s">
        <v>41</v>
      </c>
      <c r="C40" s="21" t="s">
        <v>21</v>
      </c>
      <c r="D40" s="22">
        <f>SUM(D41:D42)</f>
        <v>140745450</v>
      </c>
      <c r="E40" s="22">
        <f t="shared" ref="E40:F40" si="5">SUM(E41:E42)</f>
        <v>89016513</v>
      </c>
      <c r="F40" s="22">
        <f t="shared" si="5"/>
        <v>45582000</v>
      </c>
      <c r="G40" s="6"/>
      <c r="H40" s="6"/>
    </row>
    <row r="41" spans="1:10" ht="41.4" x14ac:dyDescent="0.3">
      <c r="B41" s="47">
        <v>671110575</v>
      </c>
      <c r="C41" s="27" t="s">
        <v>42</v>
      </c>
      <c r="D41" s="37">
        <f>77063000-28959050</f>
        <v>48103950</v>
      </c>
      <c r="E41" s="37">
        <f>28951000+2483513</f>
        <v>31434513</v>
      </c>
      <c r="F41" s="37">
        <v>19311000</v>
      </c>
      <c r="G41" s="7"/>
      <c r="H41" s="7"/>
      <c r="I41" s="8"/>
      <c r="J41" s="8"/>
    </row>
    <row r="42" spans="1:10" ht="41.4" x14ac:dyDescent="0.3">
      <c r="B42" s="47">
        <v>671210575</v>
      </c>
      <c r="C42" s="27" t="s">
        <v>43</v>
      </c>
      <c r="D42" s="37">
        <v>92641500</v>
      </c>
      <c r="E42" s="37">
        <v>57582000</v>
      </c>
      <c r="F42" s="37">
        <v>26271000</v>
      </c>
    </row>
    <row r="43" spans="1:10" s="3" customFormat="1" ht="43.5" customHeight="1" x14ac:dyDescent="0.3">
      <c r="B43" s="20">
        <v>581</v>
      </c>
      <c r="C43" s="21" t="s">
        <v>44</v>
      </c>
      <c r="D43" s="22">
        <f>SUM(D44:D45)</f>
        <v>1099000</v>
      </c>
      <c r="E43" s="22">
        <f t="shared" ref="E43:F43" si="6">SUM(E44:E45)</f>
        <v>0</v>
      </c>
      <c r="F43" s="22">
        <f t="shared" si="6"/>
        <v>0</v>
      </c>
      <c r="H43" s="6"/>
    </row>
    <row r="44" spans="1:10" s="3" customFormat="1" ht="41.4" x14ac:dyDescent="0.3">
      <c r="B44" s="48">
        <v>671110581</v>
      </c>
      <c r="C44" s="44" t="s">
        <v>46</v>
      </c>
      <c r="D44" s="45">
        <v>790000</v>
      </c>
      <c r="E44" s="45"/>
      <c r="F44" s="45"/>
      <c r="H44" s="6"/>
    </row>
    <row r="45" spans="1:10" s="3" customFormat="1" ht="41.4" x14ac:dyDescent="0.3">
      <c r="B45" s="48">
        <v>671210581</v>
      </c>
      <c r="C45" s="44" t="s">
        <v>45</v>
      </c>
      <c r="D45" s="45">
        <v>309000</v>
      </c>
      <c r="E45" s="45"/>
      <c r="F45" s="45"/>
      <c r="G45" s="10"/>
      <c r="H45" s="6"/>
    </row>
    <row r="46" spans="1:10" x14ac:dyDescent="0.3">
      <c r="B46" s="20" t="s">
        <v>23</v>
      </c>
      <c r="C46" s="21" t="s">
        <v>22</v>
      </c>
      <c r="D46" s="22">
        <f>SUM(D47:D48)</f>
        <v>182000</v>
      </c>
      <c r="E46" s="22">
        <f>SUM(E47:E48)</f>
        <v>182000</v>
      </c>
      <c r="F46" s="22">
        <f>SUM(F47:F48)</f>
        <v>182000</v>
      </c>
      <c r="H46" s="8"/>
    </row>
    <row r="47" spans="1:10" ht="27.6" x14ac:dyDescent="0.3">
      <c r="B47" s="47" t="s">
        <v>24</v>
      </c>
      <c r="C47" s="27" t="s">
        <v>25</v>
      </c>
      <c r="D47" s="37">
        <v>182000</v>
      </c>
      <c r="E47" s="37">
        <v>182000</v>
      </c>
      <c r="F47" s="37">
        <v>182000</v>
      </c>
      <c r="H47" s="7"/>
    </row>
    <row r="48" spans="1:10" ht="27.6" x14ac:dyDescent="0.3">
      <c r="B48" s="47" t="s">
        <v>26</v>
      </c>
      <c r="C48" s="27" t="s">
        <v>27</v>
      </c>
      <c r="D48" s="37"/>
      <c r="E48" s="37"/>
      <c r="F48" s="37"/>
    </row>
    <row r="49" spans="2:6" x14ac:dyDescent="0.3">
      <c r="B49" s="51" t="s">
        <v>0</v>
      </c>
      <c r="C49" s="52"/>
      <c r="D49" s="46">
        <f>D7+D10+D13+D18+D24+D28+D35+D37+D40+D43+D46</f>
        <v>1475646529</v>
      </c>
      <c r="E49" s="46">
        <f>E7+E10+E13+E18+E24+E28+E35+E37+E40+E43+E46</f>
        <v>1338568352</v>
      </c>
      <c r="F49" s="46">
        <f>F7+F10+F13+F18+F24+F28+F35+F37+F40+F43+F46</f>
        <v>1258052841</v>
      </c>
    </row>
  </sheetData>
  <mergeCells count="2">
    <mergeCell ref="B49:C49"/>
    <mergeCell ref="B3:F3"/>
  </mergeCells>
  <pageMargins left="0.7" right="0.7" top="0.75" bottom="0.75" header="0.3" footer="0.3"/>
  <pageSetup paperSize="9" scale="3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Sheet2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Maleković Iva</dc:creator>
  <cp:lastModifiedBy>Markota Tamara</cp:lastModifiedBy>
  <cp:lastPrinted>2024-12-19T08:30:19Z</cp:lastPrinted>
  <dcterms:created xsi:type="dcterms:W3CDTF">2017-11-30T13:41:30Z</dcterms:created>
  <dcterms:modified xsi:type="dcterms:W3CDTF">2025-01-30T09:38:59Z</dcterms:modified>
</cp:coreProperties>
</file>