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zi\GTM\web_10_g_statistika_te_za_ministra\2022_poslano\2013_2022_web podaci_poslano_NOVO\"/>
    </mc:Choice>
  </mc:AlternateContent>
  <bookViews>
    <workbookView xWindow="0" yWindow="0" windowWidth="19200" windowHeight="10860" firstSheet="1" activeTab="1"/>
  </bookViews>
  <sheets>
    <sheet name="total_CL_articles_2013_2022_" sheetId="2" r:id="rId1"/>
    <sheet name="crime_police_admin_" sheetId="6" r:id="rId2"/>
    <sheet name="robberies_by_places_committed" sheetId="8" r:id="rId3"/>
    <sheet name="material_damage" sheetId="9" r:id="rId4"/>
    <sheet name="burglaries" sheetId="11" r:id="rId5"/>
    <sheet name="thefts" sheetId="10" r:id="rId6"/>
    <sheet name="thefts_of_motor_vehicles" sheetId="12" r:id="rId7"/>
    <sheet name="suicdes" sheetId="14" r:id="rId8"/>
    <sheet name="offences_law_order_act" sheetId="15" r:id="rId9"/>
    <sheet name="offences_listed_in_other_acts" sheetId="16" r:id="rId10"/>
    <sheet name="road traffic" sheetId="13" r:id="rId11"/>
    <sheet name="fires" sheetId="5" r:id="rId12"/>
    <sheet name="perpetrator_damaged" sheetId="7" r:id="rId13"/>
    <sheet name="total_CL_articles_2010_2012_" sheetId="4" r:id="rId14"/>
  </sheets>
  <definedNames>
    <definedName name="_xlnm._FilterDatabase" localSheetId="13" hidden="1">total_CL_articles_2010_2012_!$A$4:$H$553</definedName>
    <definedName name="_xlnm._FilterDatabase" localSheetId="0" hidden="1">total_CL_articles_2013_2022_!$A$1:$S$498</definedName>
    <definedName name="_xlnm.Print_Titles" localSheetId="0">total_CL_articles_2013_2022_!$2:$4</definedName>
    <definedName name="_xlnm.Print_Area" localSheetId="4">burglaries!$A$19:$AK$31</definedName>
    <definedName name="_xlnm.Print_Area" localSheetId="1">crime_police_admin_!$A$1:$AB$25</definedName>
    <definedName name="_xlnm.Print_Area" localSheetId="11">fires!$A$1:$Y$8</definedName>
    <definedName name="_xlnm.Print_Area" localSheetId="3">material_damage!$B$27:$Z$43</definedName>
    <definedName name="_xlnm.Print_Area" localSheetId="8">offences_law_order_act!$A$28:$AB$48</definedName>
    <definedName name="_xlnm.Print_Area" localSheetId="9">offences_listed_in_other_acts!$A$37:$W$67</definedName>
    <definedName name="_xlnm.Print_Area" localSheetId="12">perpetrator_damaged!$A$1:$AB$53</definedName>
    <definedName name="_xlnm.Print_Area" localSheetId="10">'road traffic'!$A$18:$Y$25</definedName>
    <definedName name="_xlnm.Print_Area" localSheetId="2">robberies_by_places_committed!$A$26:$AK$45</definedName>
    <definedName name="_xlnm.Print_Area" localSheetId="7">suicdes!$B$42:$W$71</definedName>
    <definedName name="_xlnm.Print_Area" localSheetId="5">thefts!$A$20:$AK$34</definedName>
    <definedName name="_xlnm.Print_Area" localSheetId="6">thefts_of_motor_vehicles!$A$34:$AK$58</definedName>
    <definedName name="_xlnm.Print_Area" localSheetId="0">total_CL_articles_2013_2022_!$B$2:$M$237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88" i="2" l="1"/>
  <c r="N488" i="2"/>
  <c r="M488" i="2"/>
  <c r="L488" i="2"/>
  <c r="O459" i="2"/>
  <c r="N459" i="2"/>
  <c r="M459" i="2"/>
  <c r="L459" i="2"/>
  <c r="O438" i="2"/>
  <c r="N438" i="2"/>
  <c r="M438" i="2"/>
  <c r="L438" i="2"/>
  <c r="O427" i="2"/>
  <c r="N427" i="2"/>
  <c r="M427" i="2"/>
  <c r="L427" i="2"/>
  <c r="O418" i="2"/>
  <c r="N418" i="2"/>
  <c r="M418" i="2"/>
  <c r="L418" i="2"/>
  <c r="O412" i="2"/>
  <c r="N412" i="2"/>
  <c r="M412" i="2"/>
  <c r="L412" i="2"/>
  <c r="O396" i="2"/>
  <c r="N396" i="2"/>
  <c r="M396" i="2"/>
  <c r="L396" i="2"/>
  <c r="O388" i="2"/>
  <c r="N388" i="2"/>
  <c r="M388" i="2"/>
  <c r="L388" i="2"/>
  <c r="O368" i="2"/>
  <c r="N368" i="2"/>
  <c r="M368" i="2"/>
  <c r="L368" i="2"/>
  <c r="O344" i="2"/>
  <c r="N344" i="2"/>
  <c r="M344" i="2"/>
  <c r="L344" i="2"/>
  <c r="O339" i="2"/>
  <c r="N339" i="2"/>
  <c r="M339" i="2"/>
  <c r="L339" i="2"/>
  <c r="O331" i="2"/>
  <c r="N331" i="2"/>
  <c r="M331" i="2"/>
  <c r="L331" i="2"/>
  <c r="O311" i="2"/>
  <c r="N311" i="2"/>
  <c r="M311" i="2"/>
  <c r="L311" i="2"/>
  <c r="O300" i="2"/>
  <c r="N300" i="2"/>
  <c r="M300" i="2"/>
  <c r="L300" i="2"/>
  <c r="O287" i="2"/>
  <c r="N287" i="2"/>
  <c r="M287" i="2"/>
  <c r="L287" i="2"/>
  <c r="O272" i="2"/>
  <c r="N272" i="2"/>
  <c r="M272" i="2"/>
  <c r="L272" i="2"/>
  <c r="O264" i="2"/>
  <c r="N264" i="2"/>
  <c r="M264" i="2"/>
  <c r="L264" i="2"/>
  <c r="O261" i="2"/>
  <c r="N261" i="2"/>
  <c r="O253" i="2"/>
  <c r="N253" i="2"/>
  <c r="M253" i="2"/>
  <c r="L253" i="2"/>
  <c r="V65" i="16" l="1"/>
  <c r="L65" i="16"/>
  <c r="F65" i="16"/>
  <c r="E65" i="16"/>
  <c r="D65" i="16"/>
  <c r="C65" i="16"/>
  <c r="B65" i="16"/>
  <c r="U64" i="16"/>
  <c r="T64" i="16"/>
  <c r="S64" i="16"/>
  <c r="N64" i="16"/>
  <c r="M64" i="16"/>
  <c r="W64" i="16" s="1"/>
  <c r="L64" i="16"/>
  <c r="K64" i="16"/>
  <c r="J64" i="16"/>
  <c r="I64" i="16"/>
  <c r="H64" i="16"/>
  <c r="G64" i="16"/>
  <c r="F64" i="16"/>
  <c r="E64" i="16"/>
  <c r="D64" i="16"/>
  <c r="C64" i="16"/>
  <c r="B64" i="16"/>
  <c r="U63" i="16"/>
  <c r="T63" i="16"/>
  <c r="S63" i="16"/>
  <c r="N63" i="16"/>
  <c r="M63" i="16"/>
  <c r="L63" i="16"/>
  <c r="K63" i="16"/>
  <c r="J63" i="16"/>
  <c r="I63" i="16"/>
  <c r="H63" i="16"/>
  <c r="G63" i="16"/>
  <c r="F63" i="16"/>
  <c r="E63" i="16"/>
  <c r="D63" i="16"/>
  <c r="C63" i="16"/>
  <c r="B63" i="16"/>
  <c r="U62" i="16"/>
  <c r="T62" i="16"/>
  <c r="S62" i="16"/>
  <c r="N62" i="16"/>
  <c r="M62" i="16"/>
  <c r="W62" i="16" s="1"/>
  <c r="L62" i="16"/>
  <c r="K62" i="16"/>
  <c r="J62" i="16"/>
  <c r="I62" i="16"/>
  <c r="H62" i="16"/>
  <c r="G62" i="16"/>
  <c r="F62" i="16"/>
  <c r="E62" i="16"/>
  <c r="D62" i="16"/>
  <c r="C62" i="16"/>
  <c r="B62" i="16"/>
  <c r="U61" i="16"/>
  <c r="T61" i="16"/>
  <c r="S61" i="16"/>
  <c r="N61" i="16"/>
  <c r="M61" i="16"/>
  <c r="L61" i="16"/>
  <c r="K61" i="16"/>
  <c r="J61" i="16"/>
  <c r="I61" i="16"/>
  <c r="H61" i="16"/>
  <c r="G61" i="16"/>
  <c r="F61" i="16"/>
  <c r="E61" i="16"/>
  <c r="D61" i="16"/>
  <c r="C61" i="16"/>
  <c r="B61" i="16"/>
  <c r="U60" i="16"/>
  <c r="T60" i="16"/>
  <c r="S60" i="16"/>
  <c r="N60" i="16"/>
  <c r="M60" i="16"/>
  <c r="W60" i="16" s="1"/>
  <c r="L60" i="16"/>
  <c r="K60" i="16"/>
  <c r="J60" i="16"/>
  <c r="I60" i="16"/>
  <c r="H60" i="16"/>
  <c r="G60" i="16"/>
  <c r="F60" i="16"/>
  <c r="E60" i="16"/>
  <c r="D60" i="16"/>
  <c r="C60" i="16"/>
  <c r="B60" i="16"/>
  <c r="U59" i="16"/>
  <c r="T59" i="16"/>
  <c r="S59" i="16"/>
  <c r="N59" i="16"/>
  <c r="M59" i="16"/>
  <c r="L59" i="16"/>
  <c r="K59" i="16"/>
  <c r="J59" i="16"/>
  <c r="I59" i="16"/>
  <c r="H59" i="16"/>
  <c r="G59" i="16"/>
  <c r="F59" i="16"/>
  <c r="E59" i="16"/>
  <c r="D59" i="16"/>
  <c r="C59" i="16"/>
  <c r="B59" i="16"/>
  <c r="U58" i="16"/>
  <c r="T58" i="16"/>
  <c r="S58" i="16"/>
  <c r="N58" i="16"/>
  <c r="M58" i="16"/>
  <c r="W58" i="16" s="1"/>
  <c r="L58" i="16"/>
  <c r="K58" i="16"/>
  <c r="J58" i="16"/>
  <c r="I58" i="16"/>
  <c r="H58" i="16"/>
  <c r="G58" i="16"/>
  <c r="F58" i="16"/>
  <c r="E58" i="16"/>
  <c r="D58" i="16"/>
  <c r="C58" i="16"/>
  <c r="B58" i="16"/>
  <c r="U57" i="16"/>
  <c r="T57" i="16"/>
  <c r="S57" i="16"/>
  <c r="N57" i="16"/>
  <c r="M57" i="16"/>
  <c r="L57" i="16"/>
  <c r="K57" i="16"/>
  <c r="J57" i="16"/>
  <c r="I57" i="16"/>
  <c r="H57" i="16"/>
  <c r="G57" i="16"/>
  <c r="F57" i="16"/>
  <c r="E57" i="16"/>
  <c r="D57" i="16"/>
  <c r="C57" i="16"/>
  <c r="B57" i="16"/>
  <c r="U56" i="16"/>
  <c r="T56" i="16"/>
  <c r="S56" i="16"/>
  <c r="N56" i="16"/>
  <c r="M56" i="16"/>
  <c r="W56" i="16" s="1"/>
  <c r="L56" i="16"/>
  <c r="K56" i="16"/>
  <c r="J56" i="16"/>
  <c r="I56" i="16"/>
  <c r="H56" i="16"/>
  <c r="G56" i="16"/>
  <c r="F56" i="16"/>
  <c r="E56" i="16"/>
  <c r="D56" i="16"/>
  <c r="C56" i="16"/>
  <c r="B56" i="16"/>
  <c r="U55" i="16"/>
  <c r="T55" i="16"/>
  <c r="S55" i="16"/>
  <c r="N55" i="16"/>
  <c r="M55" i="16"/>
  <c r="L55" i="16"/>
  <c r="K55" i="16"/>
  <c r="J55" i="16"/>
  <c r="I55" i="16"/>
  <c r="H55" i="16"/>
  <c r="G55" i="16"/>
  <c r="F55" i="16"/>
  <c r="E55" i="16"/>
  <c r="D55" i="16"/>
  <c r="C55" i="16"/>
  <c r="B55" i="16"/>
  <c r="U54" i="16"/>
  <c r="T54" i="16"/>
  <c r="S54" i="16"/>
  <c r="N54" i="16"/>
  <c r="M54" i="16"/>
  <c r="W54" i="16" s="1"/>
  <c r="L54" i="16"/>
  <c r="K54" i="16"/>
  <c r="J54" i="16"/>
  <c r="I54" i="16"/>
  <c r="H54" i="16"/>
  <c r="G54" i="16"/>
  <c r="F54" i="16"/>
  <c r="E54" i="16"/>
  <c r="D54" i="16"/>
  <c r="C54" i="16"/>
  <c r="B54" i="16"/>
  <c r="U53" i="16"/>
  <c r="T53" i="16"/>
  <c r="S53" i="16"/>
  <c r="N53" i="16"/>
  <c r="M53" i="16"/>
  <c r="L53" i="16"/>
  <c r="K53" i="16"/>
  <c r="J53" i="16"/>
  <c r="I53" i="16"/>
  <c r="H53" i="16"/>
  <c r="G53" i="16"/>
  <c r="F53" i="16"/>
  <c r="E53" i="16"/>
  <c r="D53" i="16"/>
  <c r="C53" i="16"/>
  <c r="B53" i="16"/>
  <c r="U52" i="16"/>
  <c r="T52" i="16"/>
  <c r="S52" i="16"/>
  <c r="N52" i="16"/>
  <c r="M52" i="16"/>
  <c r="W52" i="16" s="1"/>
  <c r="L52" i="16"/>
  <c r="K52" i="16"/>
  <c r="J52" i="16"/>
  <c r="I52" i="16"/>
  <c r="H52" i="16"/>
  <c r="G52" i="16"/>
  <c r="F52" i="16"/>
  <c r="E52" i="16"/>
  <c r="D52" i="16"/>
  <c r="C52" i="16"/>
  <c r="B52" i="16"/>
  <c r="U51" i="16"/>
  <c r="T51" i="16"/>
  <c r="S51" i="16"/>
  <c r="N51" i="16"/>
  <c r="M51" i="16"/>
  <c r="L51" i="16"/>
  <c r="K51" i="16"/>
  <c r="J51" i="16"/>
  <c r="I51" i="16"/>
  <c r="H51" i="16"/>
  <c r="G51" i="16"/>
  <c r="F51" i="16"/>
  <c r="E51" i="16"/>
  <c r="D51" i="16"/>
  <c r="C51" i="16"/>
  <c r="B51" i="16"/>
  <c r="U50" i="16"/>
  <c r="T50" i="16"/>
  <c r="S50" i="16"/>
  <c r="N50" i="16"/>
  <c r="M50" i="16"/>
  <c r="W50" i="16" s="1"/>
  <c r="L50" i="16"/>
  <c r="K50" i="16"/>
  <c r="J50" i="16"/>
  <c r="I50" i="16"/>
  <c r="H50" i="16"/>
  <c r="G50" i="16"/>
  <c r="F50" i="16"/>
  <c r="E50" i="16"/>
  <c r="D50" i="16"/>
  <c r="C50" i="16"/>
  <c r="B50" i="16"/>
  <c r="U49" i="16"/>
  <c r="T49" i="16"/>
  <c r="S49" i="16"/>
  <c r="N49" i="16"/>
  <c r="M49" i="16"/>
  <c r="L49" i="16"/>
  <c r="K49" i="16"/>
  <c r="J49" i="16"/>
  <c r="I49" i="16"/>
  <c r="H49" i="16"/>
  <c r="G49" i="16"/>
  <c r="F49" i="16"/>
  <c r="E49" i="16"/>
  <c r="D49" i="16"/>
  <c r="C49" i="16"/>
  <c r="B49" i="16"/>
  <c r="U48" i="16"/>
  <c r="T48" i="16"/>
  <c r="S48" i="16"/>
  <c r="N48" i="16"/>
  <c r="M48" i="16"/>
  <c r="W48" i="16" s="1"/>
  <c r="L48" i="16"/>
  <c r="K48" i="16"/>
  <c r="J48" i="16"/>
  <c r="I48" i="16"/>
  <c r="H48" i="16"/>
  <c r="G48" i="16"/>
  <c r="F48" i="16"/>
  <c r="E48" i="16"/>
  <c r="D48" i="16"/>
  <c r="C48" i="16"/>
  <c r="B48" i="16"/>
  <c r="U47" i="16"/>
  <c r="T47" i="16"/>
  <c r="S47" i="16"/>
  <c r="N47" i="16"/>
  <c r="M47" i="16"/>
  <c r="L47" i="16"/>
  <c r="K47" i="16"/>
  <c r="J47" i="16"/>
  <c r="I47" i="16"/>
  <c r="H47" i="16"/>
  <c r="G47" i="16"/>
  <c r="F47" i="16"/>
  <c r="E47" i="16"/>
  <c r="D47" i="16"/>
  <c r="C47" i="16"/>
  <c r="B47" i="16"/>
  <c r="U46" i="16"/>
  <c r="T46" i="16"/>
  <c r="S46" i="16"/>
  <c r="N46" i="16"/>
  <c r="M46" i="16"/>
  <c r="W46" i="16" s="1"/>
  <c r="L46" i="16"/>
  <c r="K46" i="16"/>
  <c r="J46" i="16"/>
  <c r="I46" i="16"/>
  <c r="H46" i="16"/>
  <c r="G46" i="16"/>
  <c r="F46" i="16"/>
  <c r="E46" i="16"/>
  <c r="D46" i="16"/>
  <c r="C46" i="16"/>
  <c r="B46" i="16"/>
  <c r="U45" i="16"/>
  <c r="T45" i="16"/>
  <c r="S45" i="16"/>
  <c r="N45" i="16"/>
  <c r="M45" i="16"/>
  <c r="L45" i="16"/>
  <c r="K45" i="16"/>
  <c r="J45" i="16"/>
  <c r="I45" i="16"/>
  <c r="H45" i="16"/>
  <c r="G45" i="16"/>
  <c r="F45" i="16"/>
  <c r="E45" i="16"/>
  <c r="D45" i="16"/>
  <c r="C45" i="16"/>
  <c r="B45" i="16"/>
  <c r="U44" i="16"/>
  <c r="T44" i="16"/>
  <c r="S44" i="16"/>
  <c r="N44" i="16"/>
  <c r="M44" i="16"/>
  <c r="W44" i="16" s="1"/>
  <c r="L44" i="16"/>
  <c r="K44" i="16"/>
  <c r="J44" i="16"/>
  <c r="I44" i="16"/>
  <c r="H44" i="16"/>
  <c r="G44" i="16"/>
  <c r="F44" i="16"/>
  <c r="E44" i="16"/>
  <c r="D44" i="16"/>
  <c r="C44" i="16"/>
  <c r="B44" i="16"/>
  <c r="U43" i="16"/>
  <c r="T43" i="16"/>
  <c r="S43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B43" i="16"/>
  <c r="U42" i="16"/>
  <c r="T42" i="16"/>
  <c r="S42" i="16"/>
  <c r="N42" i="16"/>
  <c r="M42" i="16"/>
  <c r="W42" i="16" s="1"/>
  <c r="L42" i="16"/>
  <c r="K42" i="16"/>
  <c r="J42" i="16"/>
  <c r="I42" i="16"/>
  <c r="H42" i="16"/>
  <c r="G42" i="16"/>
  <c r="F42" i="16"/>
  <c r="E42" i="16"/>
  <c r="D42" i="16"/>
  <c r="C42" i="16"/>
  <c r="B42" i="16"/>
  <c r="U41" i="16"/>
  <c r="T41" i="16"/>
  <c r="S41" i="16"/>
  <c r="N41" i="16"/>
  <c r="N65" i="16" s="1"/>
  <c r="M41" i="16"/>
  <c r="L41" i="16"/>
  <c r="K41" i="16"/>
  <c r="J41" i="16"/>
  <c r="I41" i="16"/>
  <c r="H41" i="16"/>
  <c r="G41" i="16"/>
  <c r="F41" i="16"/>
  <c r="E41" i="16"/>
  <c r="D41" i="16"/>
  <c r="C41" i="16"/>
  <c r="B41" i="16"/>
  <c r="X39" i="16"/>
  <c r="S31" i="16"/>
  <c r="S33" i="16" s="1"/>
  <c r="V30" i="16"/>
  <c r="U30" i="16"/>
  <c r="U65" i="16" s="1"/>
  <c r="T30" i="16"/>
  <c r="T65" i="16" s="1"/>
  <c r="S30" i="16"/>
  <c r="S65" i="16" s="1"/>
  <c r="O30" i="16"/>
  <c r="N30" i="16"/>
  <c r="M30" i="16"/>
  <c r="M65" i="16" s="1"/>
  <c r="K30" i="16"/>
  <c r="K65" i="16" s="1"/>
  <c r="J30" i="16"/>
  <c r="J65" i="16" s="1"/>
  <c r="I30" i="16"/>
  <c r="I65" i="16" s="1"/>
  <c r="H30" i="16"/>
  <c r="H65" i="16" s="1"/>
  <c r="G30" i="16"/>
  <c r="G65" i="16" s="1"/>
  <c r="W29" i="16"/>
  <c r="W28" i="16"/>
  <c r="W27" i="16"/>
  <c r="W26" i="16"/>
  <c r="W25" i="16"/>
  <c r="W24" i="16"/>
  <c r="W23" i="16"/>
  <c r="W22" i="16"/>
  <c r="W21" i="16"/>
  <c r="W20" i="16"/>
  <c r="W19" i="16"/>
  <c r="W18" i="16"/>
  <c r="W17" i="16"/>
  <c r="W16" i="16"/>
  <c r="W15" i="16"/>
  <c r="W14" i="16"/>
  <c r="W13" i="16"/>
  <c r="W12" i="16"/>
  <c r="W11" i="16"/>
  <c r="W10" i="16"/>
  <c r="W9" i="16"/>
  <c r="W8" i="16"/>
  <c r="W7" i="16"/>
  <c r="W6" i="16"/>
  <c r="AB50" i="15"/>
  <c r="AA50" i="15"/>
  <c r="Z50" i="15"/>
  <c r="Y50" i="15"/>
  <c r="X50" i="15"/>
  <c r="W50" i="15"/>
  <c r="V50" i="15"/>
  <c r="U50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B50" i="15"/>
  <c r="AB46" i="15"/>
  <c r="AA46" i="15"/>
  <c r="Z46" i="15"/>
  <c r="Y46" i="15"/>
  <c r="X46" i="15"/>
  <c r="W46" i="15"/>
  <c r="V46" i="15"/>
  <c r="U46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B46" i="15"/>
  <c r="AB43" i="15"/>
  <c r="AA43" i="15"/>
  <c r="Z43" i="15"/>
  <c r="Y43" i="15"/>
  <c r="X43" i="15"/>
  <c r="W43" i="15"/>
  <c r="V43" i="15"/>
  <c r="U43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B43" i="15"/>
  <c r="AB42" i="15"/>
  <c r="AA42" i="15"/>
  <c r="Z42" i="15"/>
  <c r="Y42" i="15"/>
  <c r="X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B41" i="15"/>
  <c r="AB40" i="15"/>
  <c r="AA40" i="15"/>
  <c r="Z40" i="15"/>
  <c r="Y40" i="15"/>
  <c r="X40" i="15"/>
  <c r="W40" i="15"/>
  <c r="V40" i="15"/>
  <c r="U40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B40" i="15"/>
  <c r="AB39" i="15"/>
  <c r="AA39" i="15"/>
  <c r="Z39" i="15"/>
  <c r="Y39" i="15"/>
  <c r="X39" i="15"/>
  <c r="W39" i="15"/>
  <c r="V39" i="15"/>
  <c r="U39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B39" i="15"/>
  <c r="AB38" i="15"/>
  <c r="AA38" i="15"/>
  <c r="Z38" i="15"/>
  <c r="Y38" i="15"/>
  <c r="X38" i="15"/>
  <c r="W38" i="15"/>
  <c r="V38" i="15"/>
  <c r="U38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AB37" i="15"/>
  <c r="AA37" i="15"/>
  <c r="Z37" i="15"/>
  <c r="Y37" i="15"/>
  <c r="X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AB36" i="15"/>
  <c r="AA36" i="15"/>
  <c r="Z36" i="15"/>
  <c r="Y36" i="15"/>
  <c r="X36" i="15"/>
  <c r="W36" i="15"/>
  <c r="V36" i="15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AB35" i="15"/>
  <c r="AA35" i="15"/>
  <c r="Z35" i="15"/>
  <c r="Y35" i="15"/>
  <c r="X35" i="15"/>
  <c r="W35" i="15"/>
  <c r="V35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AB34" i="15"/>
  <c r="AA34" i="15"/>
  <c r="Z34" i="15"/>
  <c r="Y34" i="15"/>
  <c r="X34" i="15"/>
  <c r="W34" i="15"/>
  <c r="U34" i="15"/>
  <c r="S34" i="15"/>
  <c r="R34" i="15"/>
  <c r="Q34" i="15"/>
  <c r="P34" i="15"/>
  <c r="O34" i="15"/>
  <c r="N34" i="15"/>
  <c r="M34" i="15"/>
  <c r="L34" i="15"/>
  <c r="K34" i="15"/>
  <c r="J34" i="15"/>
  <c r="H34" i="15"/>
  <c r="G34" i="15"/>
  <c r="F34" i="15"/>
  <c r="E34" i="15"/>
  <c r="D34" i="15"/>
  <c r="C34" i="15"/>
  <c r="B34" i="15"/>
  <c r="B11" i="15"/>
  <c r="B38" i="15" s="1"/>
  <c r="B10" i="15"/>
  <c r="B37" i="15" s="1"/>
  <c r="B9" i="15"/>
  <c r="B36" i="15" s="1"/>
  <c r="B8" i="15"/>
  <c r="B35" i="15" s="1"/>
  <c r="B7" i="15"/>
  <c r="B6" i="15"/>
  <c r="C7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D61" i="14"/>
  <c r="C61" i="14"/>
  <c r="W60" i="14"/>
  <c r="V60" i="14"/>
  <c r="U60" i="14"/>
  <c r="T60" i="14"/>
  <c r="S60" i="14"/>
  <c r="R60" i="14"/>
  <c r="Q60" i="14"/>
  <c r="P60" i="14"/>
  <c r="O60" i="14"/>
  <c r="N60" i="14"/>
  <c r="M60" i="14"/>
  <c r="L60" i="14"/>
  <c r="K60" i="14"/>
  <c r="J60" i="14"/>
  <c r="I60" i="14"/>
  <c r="H60" i="14"/>
  <c r="G60" i="14"/>
  <c r="F60" i="14"/>
  <c r="E60" i="14"/>
  <c r="D60" i="14"/>
  <c r="W59" i="14"/>
  <c r="V59" i="14"/>
  <c r="U59" i="14"/>
  <c r="T59" i="14"/>
  <c r="S59" i="14"/>
  <c r="R59" i="14"/>
  <c r="Q59" i="14"/>
  <c r="P59" i="14"/>
  <c r="O59" i="14"/>
  <c r="N59" i="14"/>
  <c r="M59" i="14"/>
  <c r="L59" i="14"/>
  <c r="K59" i="14"/>
  <c r="J59" i="14"/>
  <c r="I59" i="14"/>
  <c r="H59" i="14"/>
  <c r="G59" i="14"/>
  <c r="F59" i="14"/>
  <c r="E59" i="14"/>
  <c r="D59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C36" i="14"/>
  <c r="C22" i="14"/>
  <c r="C60" i="14" s="1"/>
  <c r="C21" i="14"/>
  <c r="C59" i="14" s="1"/>
  <c r="C17" i="14"/>
  <c r="C56" i="14" s="1"/>
  <c r="C16" i="14"/>
  <c r="C55" i="14" s="1"/>
  <c r="AE30" i="13"/>
  <c r="H30" i="13"/>
  <c r="AE29" i="13"/>
  <c r="H29" i="13"/>
  <c r="AE28" i="13"/>
  <c r="H28" i="13"/>
  <c r="AD27" i="13"/>
  <c r="Z27" i="13"/>
  <c r="K27" i="13"/>
  <c r="E27" i="13"/>
  <c r="D27" i="13"/>
  <c r="C27" i="13"/>
  <c r="AA26" i="13"/>
  <c r="AA27" i="13" s="1"/>
  <c r="AA11" i="13" s="1"/>
  <c r="X26" i="13"/>
  <c r="Y27" i="13" s="1"/>
  <c r="W26" i="13"/>
  <c r="W27" i="13" s="1"/>
  <c r="W11" i="13" s="1"/>
  <c r="V26" i="13"/>
  <c r="V10" i="13" s="1"/>
  <c r="U26" i="13"/>
  <c r="V27" i="13" s="1"/>
  <c r="V11" i="13" s="1"/>
  <c r="T26" i="13"/>
  <c r="T27" i="13" s="1"/>
  <c r="T11" i="13" s="1"/>
  <c r="S26" i="13"/>
  <c r="S27" i="13" s="1"/>
  <c r="S11" i="13" s="1"/>
  <c r="R26" i="13"/>
  <c r="Q26" i="13"/>
  <c r="R27" i="13" s="1"/>
  <c r="P26" i="13"/>
  <c r="P27" i="13" s="1"/>
  <c r="O26" i="13"/>
  <c r="N26" i="13"/>
  <c r="O27" i="13" s="1"/>
  <c r="M26" i="13"/>
  <c r="N27" i="13" s="1"/>
  <c r="L26" i="13"/>
  <c r="L27" i="13" s="1"/>
  <c r="K26" i="13"/>
  <c r="J26" i="13"/>
  <c r="I26" i="13"/>
  <c r="J27" i="13" s="1"/>
  <c r="G26" i="13"/>
  <c r="G27" i="13" s="1"/>
  <c r="F26" i="13"/>
  <c r="F27" i="13" s="1"/>
  <c r="AE25" i="13"/>
  <c r="AE9" i="13" s="1"/>
  <c r="H25" i="13"/>
  <c r="AE24" i="13"/>
  <c r="H24" i="13"/>
  <c r="AE23" i="13"/>
  <c r="AE7" i="13" s="1"/>
  <c r="H23" i="13"/>
  <c r="AE22" i="13"/>
  <c r="AA22" i="13"/>
  <c r="H22" i="13"/>
  <c r="AD21" i="13"/>
  <c r="AC21" i="13"/>
  <c r="AB21" i="13"/>
  <c r="AA21" i="13"/>
  <c r="AA5" i="13" s="1"/>
  <c r="Z21" i="13"/>
  <c r="Y21" i="13"/>
  <c r="E21" i="13"/>
  <c r="D21" i="13"/>
  <c r="C21" i="13"/>
  <c r="W20" i="13"/>
  <c r="W21" i="13" s="1"/>
  <c r="W5" i="13" s="1"/>
  <c r="V20" i="13"/>
  <c r="U20" i="13"/>
  <c r="T20" i="13"/>
  <c r="T21" i="13" s="1"/>
  <c r="S20" i="13"/>
  <c r="S21" i="13" s="1"/>
  <c r="R20" i="13"/>
  <c r="Q20" i="13"/>
  <c r="P20" i="13"/>
  <c r="P21" i="13" s="1"/>
  <c r="O20" i="13"/>
  <c r="O21" i="13" s="1"/>
  <c r="N20" i="13"/>
  <c r="M20" i="13"/>
  <c r="L20" i="13"/>
  <c r="L21" i="13" s="1"/>
  <c r="K20" i="13"/>
  <c r="K21" i="13" s="1"/>
  <c r="J20" i="13"/>
  <c r="I20" i="13"/>
  <c r="G20" i="13"/>
  <c r="G21" i="13" s="1"/>
  <c r="F20" i="13"/>
  <c r="F21" i="13" s="1"/>
  <c r="AE14" i="13"/>
  <c r="AD14" i="13"/>
  <c r="AC14" i="13"/>
  <c r="AA14" i="13"/>
  <c r="W14" i="13"/>
  <c r="V14" i="13"/>
  <c r="U14" i="13"/>
  <c r="T14" i="13"/>
  <c r="S14" i="13"/>
  <c r="R14" i="13"/>
  <c r="Q14" i="13"/>
  <c r="Q10" i="13" s="1"/>
  <c r="P14" i="13"/>
  <c r="O14" i="13"/>
  <c r="N14" i="13"/>
  <c r="M14" i="13"/>
  <c r="M10" i="13" s="1"/>
  <c r="L14" i="13"/>
  <c r="K14" i="13"/>
  <c r="J14" i="13"/>
  <c r="I14" i="13"/>
  <c r="I10" i="13" s="1"/>
  <c r="AE13" i="13"/>
  <c r="AD13" i="13"/>
  <c r="AC13" i="13"/>
  <c r="AA13" i="13"/>
  <c r="W13" i="13"/>
  <c r="V13" i="13"/>
  <c r="U13" i="13"/>
  <c r="T13" i="13"/>
  <c r="S13" i="13"/>
  <c r="R13" i="13"/>
  <c r="Q13" i="13"/>
  <c r="P13" i="13"/>
  <c r="O13" i="13"/>
  <c r="N13" i="13"/>
  <c r="M13" i="13"/>
  <c r="L13" i="13"/>
  <c r="K13" i="13"/>
  <c r="J13" i="13"/>
  <c r="I13" i="13"/>
  <c r="AE12" i="13"/>
  <c r="AD12" i="13"/>
  <c r="AC12" i="13"/>
  <c r="AA12" i="13"/>
  <c r="W12" i="13"/>
  <c r="V12" i="13"/>
  <c r="U12" i="13"/>
  <c r="T12" i="13"/>
  <c r="S12" i="13"/>
  <c r="R12" i="13"/>
  <c r="Q12" i="13"/>
  <c r="P12" i="13"/>
  <c r="P10" i="13" s="1"/>
  <c r="O12" i="13"/>
  <c r="O10" i="13" s="1"/>
  <c r="N12" i="13"/>
  <c r="M12" i="13"/>
  <c r="L12" i="13"/>
  <c r="L10" i="13" s="1"/>
  <c r="K12" i="13"/>
  <c r="K10" i="13" s="1"/>
  <c r="J12" i="13"/>
  <c r="I12" i="13"/>
  <c r="AD11" i="13"/>
  <c r="AC11" i="13"/>
  <c r="G11" i="13"/>
  <c r="F11" i="13"/>
  <c r="E11" i="13"/>
  <c r="D11" i="13"/>
  <c r="C11" i="13"/>
  <c r="AD10" i="13"/>
  <c r="AC10" i="13"/>
  <c r="AA10" i="13"/>
  <c r="W10" i="13"/>
  <c r="T10" i="13"/>
  <c r="S10" i="13"/>
  <c r="H10" i="13"/>
  <c r="H26" i="13" s="1"/>
  <c r="G10" i="13"/>
  <c r="F10" i="13"/>
  <c r="AD9" i="13"/>
  <c r="AC9" i="13"/>
  <c r="AA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AE8" i="13"/>
  <c r="AD8" i="13"/>
  <c r="AC8" i="13"/>
  <c r="AA8" i="13"/>
  <c r="W8" i="13"/>
  <c r="V8" i="13"/>
  <c r="U8" i="13"/>
  <c r="T8" i="13"/>
  <c r="S8" i="13"/>
  <c r="R8" i="13"/>
  <c r="Q8" i="13"/>
  <c r="P8" i="13"/>
  <c r="O8" i="13"/>
  <c r="O4" i="13" s="1"/>
  <c r="N8" i="13"/>
  <c r="M8" i="13"/>
  <c r="L8" i="13"/>
  <c r="K8" i="13"/>
  <c r="K4" i="13" s="1"/>
  <c r="J8" i="13"/>
  <c r="I8" i="13"/>
  <c r="AD7" i="13"/>
  <c r="AC7" i="13"/>
  <c r="AA7" i="13"/>
  <c r="W7" i="13"/>
  <c r="V7" i="13"/>
  <c r="U7" i="13"/>
  <c r="T7" i="13"/>
  <c r="S7" i="13"/>
  <c r="R7" i="13"/>
  <c r="Q7" i="13"/>
  <c r="P7" i="13"/>
  <c r="O7" i="13"/>
  <c r="N7" i="13"/>
  <c r="M7" i="13"/>
  <c r="L7" i="13"/>
  <c r="K7" i="13"/>
  <c r="J7" i="13"/>
  <c r="I7" i="13"/>
  <c r="AE6" i="13"/>
  <c r="AD6" i="13"/>
  <c r="AC6" i="13"/>
  <c r="AA6" i="13"/>
  <c r="W6" i="13"/>
  <c r="V6" i="13"/>
  <c r="U6" i="13"/>
  <c r="T6" i="13"/>
  <c r="S6" i="13"/>
  <c r="R6" i="13"/>
  <c r="Q6" i="13"/>
  <c r="P6" i="13"/>
  <c r="O6" i="13"/>
  <c r="N6" i="13"/>
  <c r="M6" i="13"/>
  <c r="L6" i="13"/>
  <c r="K6" i="13"/>
  <c r="J6" i="13"/>
  <c r="I6" i="13"/>
  <c r="AC5" i="13"/>
  <c r="F5" i="13"/>
  <c r="E5" i="13"/>
  <c r="D5" i="13"/>
  <c r="C5" i="13"/>
  <c r="AD4" i="13"/>
  <c r="AC4" i="13"/>
  <c r="AA4" i="13"/>
  <c r="W4" i="13"/>
  <c r="V4" i="13"/>
  <c r="S4" i="13"/>
  <c r="H4" i="13"/>
  <c r="H20" i="13" s="1"/>
  <c r="G4" i="13"/>
  <c r="G5" i="13" s="1"/>
  <c r="F4" i="13"/>
  <c r="AQ58" i="12"/>
  <c r="AP58" i="12"/>
  <c r="AM58" i="12"/>
  <c r="AL58" i="12"/>
  <c r="AK58" i="12"/>
  <c r="AJ58" i="12"/>
  <c r="AG58" i="12"/>
  <c r="AF58" i="12"/>
  <c r="AE58" i="12"/>
  <c r="AD58" i="12"/>
  <c r="AC58" i="12"/>
  <c r="AB58" i="12"/>
  <c r="AA58" i="12"/>
  <c r="Z58" i="12"/>
  <c r="Y58" i="12"/>
  <c r="X58" i="12"/>
  <c r="W58" i="12"/>
  <c r="V58" i="12"/>
  <c r="U58" i="12"/>
  <c r="T58" i="12"/>
  <c r="S58" i="12"/>
  <c r="R58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AO57" i="12"/>
  <c r="AN57" i="12"/>
  <c r="AO56" i="12"/>
  <c r="AN56" i="12"/>
  <c r="AO55" i="12"/>
  <c r="AN55" i="12"/>
  <c r="AO54" i="12"/>
  <c r="AN54" i="12"/>
  <c r="AO53" i="12"/>
  <c r="AN53" i="12"/>
  <c r="AO52" i="12"/>
  <c r="AN52" i="12"/>
  <c r="AO51" i="12"/>
  <c r="AN51" i="12"/>
  <c r="AO50" i="12"/>
  <c r="AN50" i="12"/>
  <c r="AO49" i="12"/>
  <c r="AN49" i="12"/>
  <c r="AO48" i="12"/>
  <c r="AN48" i="12"/>
  <c r="AO47" i="12"/>
  <c r="AN47" i="12"/>
  <c r="AO46" i="12"/>
  <c r="AN46" i="12"/>
  <c r="AO45" i="12"/>
  <c r="AN45" i="12"/>
  <c r="AO44" i="12"/>
  <c r="AN44" i="12"/>
  <c r="AO43" i="12"/>
  <c r="AN43" i="12"/>
  <c r="AO42" i="12"/>
  <c r="AN42" i="12"/>
  <c r="AO41" i="12"/>
  <c r="AN41" i="12"/>
  <c r="AO40" i="12"/>
  <c r="AN40" i="12"/>
  <c r="AO39" i="12"/>
  <c r="AN39" i="12"/>
  <c r="AO38" i="12"/>
  <c r="AN38" i="12"/>
  <c r="AN58" i="12" s="1"/>
  <c r="AQ27" i="12"/>
  <c r="AP27" i="12"/>
  <c r="AO27" i="12"/>
  <c r="AN27" i="12"/>
  <c r="AM27" i="12"/>
  <c r="AL27" i="12"/>
  <c r="AK27" i="12"/>
  <c r="AJ27" i="12"/>
  <c r="AG27" i="12"/>
  <c r="AF27" i="12"/>
  <c r="AE27" i="12"/>
  <c r="AD27" i="12"/>
  <c r="AC27" i="12"/>
  <c r="AB27" i="12"/>
  <c r="AA27" i="12"/>
  <c r="Z27" i="12"/>
  <c r="Y27" i="12"/>
  <c r="X27" i="12"/>
  <c r="W27" i="12"/>
  <c r="V27" i="12"/>
  <c r="U27" i="12"/>
  <c r="T27" i="12"/>
  <c r="S27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B27" i="12"/>
  <c r="AM31" i="11"/>
  <c r="AL31" i="11"/>
  <c r="AK31" i="11"/>
  <c r="AJ31" i="11"/>
  <c r="AG31" i="11"/>
  <c r="AF31" i="11"/>
  <c r="AE31" i="11"/>
  <c r="AD31" i="11"/>
  <c r="C31" i="11"/>
  <c r="B31" i="11"/>
  <c r="AO30" i="11"/>
  <c r="AN30" i="11"/>
  <c r="AC30" i="11"/>
  <c r="AB30" i="11"/>
  <c r="AA30" i="11"/>
  <c r="Z30" i="11"/>
  <c r="Y30" i="11"/>
  <c r="X30" i="11"/>
  <c r="W30" i="11"/>
  <c r="V30" i="11"/>
  <c r="U30" i="11"/>
  <c r="T30" i="11"/>
  <c r="S30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AO29" i="11"/>
  <c r="AN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AO28" i="11"/>
  <c r="AN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O27" i="11"/>
  <c r="AN27" i="11"/>
  <c r="AC27" i="11"/>
  <c r="AB27" i="11"/>
  <c r="AA27" i="11"/>
  <c r="Z27" i="11"/>
  <c r="Y27" i="11"/>
  <c r="X27" i="11"/>
  <c r="W27" i="11"/>
  <c r="V27" i="11"/>
  <c r="U27" i="11"/>
  <c r="T27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AO26" i="11"/>
  <c r="AN26" i="11"/>
  <c r="AC26" i="11"/>
  <c r="AB26" i="11"/>
  <c r="AA26" i="11"/>
  <c r="Z26" i="11"/>
  <c r="Y26" i="11"/>
  <c r="X26" i="11"/>
  <c r="W26" i="11"/>
  <c r="V26" i="11"/>
  <c r="U26" i="11"/>
  <c r="T26" i="11"/>
  <c r="S26" i="11"/>
  <c r="R26" i="11"/>
  <c r="Q26" i="11"/>
  <c r="P26" i="11"/>
  <c r="O26" i="11"/>
  <c r="N26" i="11"/>
  <c r="M26" i="11"/>
  <c r="L26" i="11"/>
  <c r="K26" i="11"/>
  <c r="J26" i="11"/>
  <c r="I26" i="11"/>
  <c r="H26" i="11"/>
  <c r="G26" i="11"/>
  <c r="F26" i="11"/>
  <c r="E26" i="11"/>
  <c r="D26" i="11"/>
  <c r="AO25" i="11"/>
  <c r="AN25" i="11"/>
  <c r="AC25" i="11"/>
  <c r="AB25" i="11"/>
  <c r="AA25" i="11"/>
  <c r="Z25" i="11"/>
  <c r="Y25" i="11"/>
  <c r="X25" i="11"/>
  <c r="W25" i="11"/>
  <c r="V25" i="11"/>
  <c r="U25" i="11"/>
  <c r="T25" i="11"/>
  <c r="S25" i="11"/>
  <c r="R25" i="11"/>
  <c r="Q25" i="11"/>
  <c r="P25" i="11"/>
  <c r="O25" i="11"/>
  <c r="N25" i="11"/>
  <c r="M25" i="11"/>
  <c r="L25" i="11"/>
  <c r="K25" i="11"/>
  <c r="J25" i="11"/>
  <c r="AO24" i="11"/>
  <c r="AN24" i="11"/>
  <c r="AC24" i="11"/>
  <c r="AB24" i="11"/>
  <c r="AA24" i="11"/>
  <c r="Z24" i="11"/>
  <c r="Y24" i="11"/>
  <c r="X24" i="1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AO23" i="11"/>
  <c r="AN23" i="11"/>
  <c r="AN31" i="11" s="1"/>
  <c r="AC23" i="11"/>
  <c r="AC31" i="11" s="1"/>
  <c r="AB23" i="11"/>
  <c r="AA23" i="11"/>
  <c r="Z23" i="11"/>
  <c r="Z31" i="11" s="1"/>
  <c r="Y23" i="11"/>
  <c r="X23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G23" i="11"/>
  <c r="F23" i="11"/>
  <c r="E23" i="11"/>
  <c r="D23" i="11"/>
  <c r="AQ13" i="11"/>
  <c r="AP13" i="11"/>
  <c r="AO13" i="11"/>
  <c r="AN13" i="11"/>
  <c r="AM13" i="11"/>
  <c r="AL13" i="11"/>
  <c r="AK13" i="11"/>
  <c r="AJ13" i="11"/>
  <c r="AG13" i="11"/>
  <c r="AF13" i="11"/>
  <c r="AE13" i="11"/>
  <c r="AD13" i="11"/>
  <c r="AC13" i="11"/>
  <c r="AB13" i="11"/>
  <c r="AA13" i="11"/>
  <c r="Z13" i="11"/>
  <c r="Y13" i="11"/>
  <c r="Y31" i="11" s="1"/>
  <c r="X13" i="11"/>
  <c r="X31" i="11" s="1"/>
  <c r="W13" i="11"/>
  <c r="W31" i="11" s="1"/>
  <c r="V13" i="11"/>
  <c r="V31" i="11" s="1"/>
  <c r="U13" i="11"/>
  <c r="U31" i="11" s="1"/>
  <c r="T13" i="11"/>
  <c r="T31" i="11" s="1"/>
  <c r="S13" i="11"/>
  <c r="S31" i="11" s="1"/>
  <c r="R13" i="11"/>
  <c r="R31" i="11" s="1"/>
  <c r="Q13" i="11"/>
  <c r="Q31" i="11" s="1"/>
  <c r="P13" i="11"/>
  <c r="P31" i="11" s="1"/>
  <c r="O13" i="11"/>
  <c r="O31" i="11" s="1"/>
  <c r="N13" i="11"/>
  <c r="N31" i="11" s="1"/>
  <c r="M13" i="11"/>
  <c r="M31" i="11" s="1"/>
  <c r="L13" i="11"/>
  <c r="L31" i="11" s="1"/>
  <c r="K13" i="11"/>
  <c r="K31" i="11" s="1"/>
  <c r="J13" i="11"/>
  <c r="J31" i="11" s="1"/>
  <c r="I13" i="11"/>
  <c r="I31" i="11" s="1"/>
  <c r="H13" i="11"/>
  <c r="H31" i="11" s="1"/>
  <c r="G13" i="11"/>
  <c r="G31" i="11" s="1"/>
  <c r="F13" i="11"/>
  <c r="F31" i="11" s="1"/>
  <c r="E13" i="11"/>
  <c r="E31" i="11" s="1"/>
  <c r="D13" i="11"/>
  <c r="D31" i="11" s="1"/>
  <c r="C13" i="11"/>
  <c r="B13" i="11"/>
  <c r="AQ34" i="10"/>
  <c r="AP34" i="10"/>
  <c r="AM34" i="10"/>
  <c r="AL34" i="10"/>
  <c r="AK34" i="10"/>
  <c r="AJ34" i="10"/>
  <c r="AG34" i="10"/>
  <c r="AF34" i="10"/>
  <c r="AE34" i="10"/>
  <c r="AD34" i="10"/>
  <c r="C34" i="10"/>
  <c r="B34" i="10"/>
  <c r="AO33" i="10"/>
  <c r="AN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AO32" i="10"/>
  <c r="AN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O31" i="10"/>
  <c r="AN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K31" i="10"/>
  <c r="J31" i="10"/>
  <c r="I31" i="10"/>
  <c r="H31" i="10"/>
  <c r="G31" i="10"/>
  <c r="F31" i="10"/>
  <c r="E31" i="10"/>
  <c r="D31" i="10"/>
  <c r="AO30" i="10"/>
  <c r="AN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AO29" i="10"/>
  <c r="AN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AO28" i="10"/>
  <c r="AN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O27" i="10"/>
  <c r="AN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AO26" i="10"/>
  <c r="AN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AO25" i="10"/>
  <c r="AN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AO24" i="10"/>
  <c r="AO34" i="10" s="1"/>
  <c r="AN24" i="10"/>
  <c r="AN34" i="10" s="1"/>
  <c r="AC24" i="10"/>
  <c r="AC34" i="10" s="1"/>
  <c r="AB24" i="10"/>
  <c r="AB34" i="10" s="1"/>
  <c r="AA24" i="10"/>
  <c r="AA34" i="10" s="1"/>
  <c r="Z24" i="10"/>
  <c r="Z34" i="10" s="1"/>
  <c r="Y24" i="10"/>
  <c r="Y34" i="10" s="1"/>
  <c r="X24" i="10"/>
  <c r="X34" i="10" s="1"/>
  <c r="W24" i="10"/>
  <c r="W34" i="10" s="1"/>
  <c r="V24" i="10"/>
  <c r="V34" i="10" s="1"/>
  <c r="U24" i="10"/>
  <c r="U34" i="10" s="1"/>
  <c r="T24" i="10"/>
  <c r="T34" i="10" s="1"/>
  <c r="S24" i="10"/>
  <c r="S34" i="10" s="1"/>
  <c r="R24" i="10"/>
  <c r="R34" i="10" s="1"/>
  <c r="Q24" i="10"/>
  <c r="Q34" i="10" s="1"/>
  <c r="P24" i="10"/>
  <c r="P34" i="10" s="1"/>
  <c r="O24" i="10"/>
  <c r="O34" i="10" s="1"/>
  <c r="N24" i="10"/>
  <c r="N34" i="10" s="1"/>
  <c r="M24" i="10"/>
  <c r="M34" i="10" s="1"/>
  <c r="L24" i="10"/>
  <c r="L34" i="10" s="1"/>
  <c r="K24" i="10"/>
  <c r="K34" i="10" s="1"/>
  <c r="J24" i="10"/>
  <c r="J34" i="10" s="1"/>
  <c r="I24" i="10"/>
  <c r="I34" i="10" s="1"/>
  <c r="H24" i="10"/>
  <c r="H34" i="10" s="1"/>
  <c r="G24" i="10"/>
  <c r="G34" i="10" s="1"/>
  <c r="F24" i="10"/>
  <c r="F34" i="10" s="1"/>
  <c r="E24" i="10"/>
  <c r="E34" i="10" s="1"/>
  <c r="D24" i="10"/>
  <c r="D34" i="10" s="1"/>
  <c r="AQ15" i="10"/>
  <c r="AP15" i="10"/>
  <c r="AO15" i="10"/>
  <c r="AN15" i="10"/>
  <c r="AM15" i="10"/>
  <c r="AL15" i="10"/>
  <c r="AK15" i="10"/>
  <c r="AJ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U42" i="9"/>
  <c r="T42" i="9"/>
  <c r="R42" i="9"/>
  <c r="Q42" i="9"/>
  <c r="C42" i="9"/>
  <c r="V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P40" i="9"/>
  <c r="O40" i="9"/>
  <c r="N40" i="9"/>
  <c r="M40" i="9"/>
  <c r="V39" i="9"/>
  <c r="P39" i="9"/>
  <c r="O39" i="9"/>
  <c r="N39" i="9"/>
  <c r="M39" i="9"/>
  <c r="L39" i="9"/>
  <c r="K39" i="9"/>
  <c r="J39" i="9"/>
  <c r="I39" i="9"/>
  <c r="H39" i="9"/>
  <c r="G39" i="9"/>
  <c r="F39" i="9"/>
  <c r="E39" i="9"/>
  <c r="D39" i="9"/>
  <c r="V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V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V36" i="9"/>
  <c r="P36" i="9"/>
  <c r="O36" i="9"/>
  <c r="N36" i="9"/>
  <c r="M36" i="9"/>
  <c r="L36" i="9"/>
  <c r="K36" i="9"/>
  <c r="J36" i="9"/>
  <c r="I36" i="9"/>
  <c r="H36" i="9"/>
  <c r="G36" i="9"/>
  <c r="F36" i="9"/>
  <c r="E36" i="9"/>
  <c r="D36" i="9"/>
  <c r="V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V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V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V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V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V30" i="9"/>
  <c r="P30" i="9"/>
  <c r="O30" i="9"/>
  <c r="N30" i="9"/>
  <c r="N42" i="9" s="1"/>
  <c r="M30" i="9"/>
  <c r="L30" i="9"/>
  <c r="K30" i="9"/>
  <c r="J30" i="9"/>
  <c r="I30" i="9"/>
  <c r="H30" i="9"/>
  <c r="G30" i="9"/>
  <c r="F30" i="9"/>
  <c r="E30" i="9"/>
  <c r="D30" i="9"/>
  <c r="Y17" i="9"/>
  <c r="X17" i="9"/>
  <c r="W17" i="9"/>
  <c r="W42" i="9" s="1"/>
  <c r="V17" i="9"/>
  <c r="V42" i="9" s="1"/>
  <c r="U17" i="9"/>
  <c r="T17" i="9"/>
  <c r="S17" i="9"/>
  <c r="R17" i="9"/>
  <c r="Q17" i="9"/>
  <c r="P17" i="9"/>
  <c r="O17" i="9"/>
  <c r="N17" i="9"/>
  <c r="M17" i="9"/>
  <c r="M42" i="9" s="1"/>
  <c r="L17" i="9"/>
  <c r="L42" i="9" s="1"/>
  <c r="K17" i="9"/>
  <c r="K42" i="9" s="1"/>
  <c r="J17" i="9"/>
  <c r="J42" i="9" s="1"/>
  <c r="I17" i="9"/>
  <c r="I42" i="9" s="1"/>
  <c r="H17" i="9"/>
  <c r="H42" i="9" s="1"/>
  <c r="G17" i="9"/>
  <c r="G42" i="9" s="1"/>
  <c r="F17" i="9"/>
  <c r="F42" i="9" s="1"/>
  <c r="E17" i="9"/>
  <c r="E42" i="9" s="1"/>
  <c r="D17" i="9"/>
  <c r="D42" i="9" s="1"/>
  <c r="C17" i="9"/>
  <c r="Z16" i="9"/>
  <c r="Z41" i="9" s="1"/>
  <c r="Z15" i="9"/>
  <c r="Z40" i="9" s="1"/>
  <c r="Z14" i="9"/>
  <c r="Z39" i="9" s="1"/>
  <c r="Z13" i="9"/>
  <c r="Z38" i="9" s="1"/>
  <c r="Z12" i="9"/>
  <c r="Z37" i="9" s="1"/>
  <c r="Z11" i="9"/>
  <c r="Z36" i="9" s="1"/>
  <c r="Z10" i="9"/>
  <c r="Z35" i="9" s="1"/>
  <c r="Z9" i="9"/>
  <c r="Z34" i="9" s="1"/>
  <c r="Z8" i="9"/>
  <c r="Z33" i="9" s="1"/>
  <c r="Z7" i="9"/>
  <c r="Z32" i="9" s="1"/>
  <c r="Z6" i="9"/>
  <c r="Z31" i="9" s="1"/>
  <c r="Z5" i="9"/>
  <c r="Z30" i="9" s="1"/>
  <c r="AM42" i="8"/>
  <c r="AL42" i="8"/>
  <c r="AK42" i="8"/>
  <c r="AJ42" i="8"/>
  <c r="AG42" i="8"/>
  <c r="AF42" i="8"/>
  <c r="AE42" i="8"/>
  <c r="AD42" i="8"/>
  <c r="C42" i="8"/>
  <c r="B42" i="8"/>
  <c r="AO41" i="8"/>
  <c r="AN41" i="8"/>
  <c r="AC41" i="8"/>
  <c r="AB41" i="8"/>
  <c r="AA41" i="8"/>
  <c r="Z41" i="8"/>
  <c r="Y41" i="8"/>
  <c r="X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AO40" i="8"/>
  <c r="AN40" i="8"/>
  <c r="AC40" i="8"/>
  <c r="AB40" i="8"/>
  <c r="AA40" i="8"/>
  <c r="Z40" i="8"/>
  <c r="AO39" i="8"/>
  <c r="AN39" i="8"/>
  <c r="AC39" i="8"/>
  <c r="AB39" i="8"/>
  <c r="AA39" i="8"/>
  <c r="Z39" i="8"/>
  <c r="Y39" i="8"/>
  <c r="X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AO38" i="8"/>
  <c r="AN38" i="8"/>
  <c r="AC38" i="8"/>
  <c r="AB38" i="8"/>
  <c r="AA38" i="8"/>
  <c r="Z38" i="8"/>
  <c r="Y38" i="8"/>
  <c r="X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AO37" i="8"/>
  <c r="AN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AO36" i="8"/>
  <c r="AN36" i="8"/>
  <c r="AC36" i="8"/>
  <c r="AB36" i="8"/>
  <c r="AA36" i="8"/>
  <c r="Z36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AO35" i="8"/>
  <c r="AN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AO34" i="8"/>
  <c r="AN34" i="8"/>
  <c r="AC34" i="8"/>
  <c r="AB34" i="8"/>
  <c r="AA34" i="8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AO33" i="8"/>
  <c r="AN33" i="8"/>
  <c r="AC33" i="8"/>
  <c r="AB33" i="8"/>
  <c r="AA33" i="8"/>
  <c r="Z33" i="8"/>
  <c r="Y33" i="8"/>
  <c r="X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AO32" i="8"/>
  <c r="AN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AO31" i="8"/>
  <c r="AN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AO30" i="8"/>
  <c r="AN30" i="8"/>
  <c r="AC30" i="8"/>
  <c r="AB30" i="8"/>
  <c r="AA30" i="8"/>
  <c r="Z30" i="8"/>
  <c r="Y30" i="8"/>
  <c r="X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AQ17" i="8"/>
  <c r="AP17" i="8"/>
  <c r="AO17" i="8"/>
  <c r="AO42" i="8" s="1"/>
  <c r="AN17" i="8"/>
  <c r="AN42" i="8" s="1"/>
  <c r="AM17" i="8"/>
  <c r="AL17" i="8"/>
  <c r="AK17" i="8"/>
  <c r="AJ17" i="8"/>
  <c r="AG17" i="8"/>
  <c r="AF17" i="8"/>
  <c r="AE17" i="8"/>
  <c r="AD17" i="8"/>
  <c r="AC17" i="8"/>
  <c r="AC42" i="8" s="1"/>
  <c r="AB17" i="8"/>
  <c r="AB42" i="8" s="1"/>
  <c r="AA17" i="8"/>
  <c r="AA42" i="8" s="1"/>
  <c r="Z17" i="8"/>
  <c r="Z42" i="8" s="1"/>
  <c r="Y17" i="8"/>
  <c r="Y42" i="8" s="1"/>
  <c r="X17" i="8"/>
  <c r="X42" i="8" s="1"/>
  <c r="W17" i="8"/>
  <c r="W42" i="8" s="1"/>
  <c r="V17" i="8"/>
  <c r="V42" i="8" s="1"/>
  <c r="U17" i="8"/>
  <c r="U42" i="8" s="1"/>
  <c r="T17" i="8"/>
  <c r="T42" i="8" s="1"/>
  <c r="S17" i="8"/>
  <c r="S42" i="8" s="1"/>
  <c r="R17" i="8"/>
  <c r="R42" i="8" s="1"/>
  <c r="Q17" i="8"/>
  <c r="Q42" i="8" s="1"/>
  <c r="P17" i="8"/>
  <c r="P42" i="8" s="1"/>
  <c r="O17" i="8"/>
  <c r="O42" i="8" s="1"/>
  <c r="N17" i="8"/>
  <c r="N42" i="8" s="1"/>
  <c r="M17" i="8"/>
  <c r="M42" i="8" s="1"/>
  <c r="L17" i="8"/>
  <c r="L42" i="8" s="1"/>
  <c r="K17" i="8"/>
  <c r="K42" i="8" s="1"/>
  <c r="J17" i="8"/>
  <c r="J42" i="8" s="1"/>
  <c r="I17" i="8"/>
  <c r="I42" i="8" s="1"/>
  <c r="H17" i="8"/>
  <c r="H42" i="8" s="1"/>
  <c r="G17" i="8"/>
  <c r="G42" i="8" s="1"/>
  <c r="F17" i="8"/>
  <c r="F42" i="8" s="1"/>
  <c r="E17" i="8"/>
  <c r="E42" i="8" s="1"/>
  <c r="D17" i="8"/>
  <c r="D42" i="8" s="1"/>
  <c r="C17" i="8"/>
  <c r="B17" i="8"/>
  <c r="AA4" i="7"/>
  <c r="AO4" i="7"/>
  <c r="AP4" i="7" s="1"/>
  <c r="AA5" i="7"/>
  <c r="AO5" i="7"/>
  <c r="AP5" i="7" s="1"/>
  <c r="AA6" i="7"/>
  <c r="AO6" i="7"/>
  <c r="AA7" i="7"/>
  <c r="AO7" i="7"/>
  <c r="AP7" i="7" s="1"/>
  <c r="AA8" i="7"/>
  <c r="AO8" i="7"/>
  <c r="AA9" i="7"/>
  <c r="AO9" i="7"/>
  <c r="AP9" i="7" s="1"/>
  <c r="AA10" i="7"/>
  <c r="AO10" i="7"/>
  <c r="AA11" i="7"/>
  <c r="AO11" i="7"/>
  <c r="AP11" i="7" s="1"/>
  <c r="AA12" i="7"/>
  <c r="AO12" i="7"/>
  <c r="AA13" i="7"/>
  <c r="AO13" i="7"/>
  <c r="AP13" i="7" s="1"/>
  <c r="AA14" i="7"/>
  <c r="AO14" i="7"/>
  <c r="AA15" i="7"/>
  <c r="AO15" i="7"/>
  <c r="AP15" i="7" s="1"/>
  <c r="AA16" i="7"/>
  <c r="AO16" i="7"/>
  <c r="AA17" i="7"/>
  <c r="AO17" i="7"/>
  <c r="AP17" i="7" s="1"/>
  <c r="AA18" i="7"/>
  <c r="AO18" i="7"/>
  <c r="AA19" i="7"/>
  <c r="AO19" i="7"/>
  <c r="AP19" i="7" s="1"/>
  <c r="AA20" i="7"/>
  <c r="AO20" i="7"/>
  <c r="AA21" i="7"/>
  <c r="AO21" i="7"/>
  <c r="AP21" i="7" s="1"/>
  <c r="AA22" i="7"/>
  <c r="AO22" i="7"/>
  <c r="AP22" i="7" s="1"/>
  <c r="AA23" i="7"/>
  <c r="AO23" i="7"/>
  <c r="AP23" i="7" s="1"/>
  <c r="B24" i="7"/>
  <c r="C24" i="7"/>
  <c r="D24" i="7"/>
  <c r="E24" i="7"/>
  <c r="E53" i="7" s="1"/>
  <c r="F24" i="7"/>
  <c r="G24" i="7"/>
  <c r="H24" i="7"/>
  <c r="I24" i="7"/>
  <c r="I53" i="7" s="1"/>
  <c r="J24" i="7"/>
  <c r="K24" i="7"/>
  <c r="L24" i="7"/>
  <c r="M24" i="7"/>
  <c r="M53" i="7" s="1"/>
  <c r="N24" i="7"/>
  <c r="O24" i="7"/>
  <c r="P24" i="7"/>
  <c r="AA24" i="7"/>
  <c r="AB24" i="7" s="1"/>
  <c r="AB53" i="7" s="1"/>
  <c r="AO24" i="7"/>
  <c r="AP6" i="7" s="1"/>
  <c r="AP24" i="7"/>
  <c r="AO53" i="7"/>
  <c r="AP53" i="7" s="1"/>
  <c r="Z53" i="7"/>
  <c r="Y53" i="7"/>
  <c r="X53" i="7"/>
  <c r="W53" i="7"/>
  <c r="V53" i="7"/>
  <c r="U53" i="7"/>
  <c r="T53" i="7"/>
  <c r="S53" i="7"/>
  <c r="R53" i="7"/>
  <c r="Q53" i="7"/>
  <c r="C53" i="7"/>
  <c r="B53" i="7"/>
  <c r="AO52" i="7"/>
  <c r="AP52" i="7" s="1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AO51" i="7"/>
  <c r="Z51" i="7"/>
  <c r="Y51" i="7"/>
  <c r="X51" i="7"/>
  <c r="W51" i="7"/>
  <c r="V51" i="7"/>
  <c r="U51" i="7"/>
  <c r="T51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AO50" i="7"/>
  <c r="Z50" i="7"/>
  <c r="Y50" i="7"/>
  <c r="X50" i="7"/>
  <c r="W50" i="7"/>
  <c r="V50" i="7"/>
  <c r="U50" i="7"/>
  <c r="T50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AO49" i="7"/>
  <c r="AP49" i="7" s="1"/>
  <c r="Z49" i="7"/>
  <c r="Y49" i="7"/>
  <c r="X49" i="7"/>
  <c r="W49" i="7"/>
  <c r="V49" i="7"/>
  <c r="U49" i="7"/>
  <c r="T49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AO48" i="7"/>
  <c r="AP48" i="7" s="1"/>
  <c r="Z48" i="7"/>
  <c r="Y48" i="7"/>
  <c r="X48" i="7"/>
  <c r="W48" i="7"/>
  <c r="V48" i="7"/>
  <c r="U48" i="7"/>
  <c r="T48" i="7"/>
  <c r="S48" i="7"/>
  <c r="R48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AO47" i="7"/>
  <c r="AP47" i="7" s="1"/>
  <c r="Z47" i="7"/>
  <c r="Y47" i="7"/>
  <c r="X47" i="7"/>
  <c r="W47" i="7"/>
  <c r="V47" i="7"/>
  <c r="U47" i="7"/>
  <c r="T47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AO46" i="7"/>
  <c r="Z46" i="7"/>
  <c r="Y46" i="7"/>
  <c r="X46" i="7"/>
  <c r="W46" i="7"/>
  <c r="V46" i="7"/>
  <c r="U46" i="7"/>
  <c r="T46" i="7"/>
  <c r="S46" i="7"/>
  <c r="R46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AO45" i="7"/>
  <c r="AP45" i="7" s="1"/>
  <c r="Z45" i="7"/>
  <c r="Y45" i="7"/>
  <c r="X45" i="7"/>
  <c r="W45" i="7"/>
  <c r="V45" i="7"/>
  <c r="U45" i="7"/>
  <c r="T45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AO44" i="7"/>
  <c r="AP44" i="7" s="1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AO43" i="7"/>
  <c r="AP43" i="7" s="1"/>
  <c r="Z43" i="7"/>
  <c r="Y43" i="7"/>
  <c r="X43" i="7"/>
  <c r="W43" i="7"/>
  <c r="V43" i="7"/>
  <c r="U43" i="7"/>
  <c r="T43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AO42" i="7"/>
  <c r="Z42" i="7"/>
  <c r="Y42" i="7"/>
  <c r="X42" i="7"/>
  <c r="W42" i="7"/>
  <c r="V42" i="7"/>
  <c r="U42" i="7"/>
  <c r="T42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AO41" i="7"/>
  <c r="AP41" i="7" s="1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AO40" i="7"/>
  <c r="AP40" i="7" s="1"/>
  <c r="Z40" i="7"/>
  <c r="Y40" i="7"/>
  <c r="X40" i="7"/>
  <c r="W40" i="7"/>
  <c r="V40" i="7"/>
  <c r="U40" i="7"/>
  <c r="T40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AO39" i="7"/>
  <c r="AP39" i="7" s="1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O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O37" i="7"/>
  <c r="AP37" i="7" s="1"/>
  <c r="Z37" i="7"/>
  <c r="Y37" i="7"/>
  <c r="X37" i="7"/>
  <c r="W37" i="7"/>
  <c r="V37" i="7"/>
  <c r="U37" i="7"/>
  <c r="T37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AO36" i="7"/>
  <c r="AP36" i="7" s="1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AO35" i="7"/>
  <c r="AP35" i="7" s="1"/>
  <c r="Z35" i="7"/>
  <c r="Y35" i="7"/>
  <c r="X35" i="7"/>
  <c r="W35" i="7"/>
  <c r="V35" i="7"/>
  <c r="U35" i="7"/>
  <c r="T35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AO34" i="7"/>
  <c r="Z34" i="7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AO33" i="7"/>
  <c r="AP33" i="7" s="1"/>
  <c r="Z33" i="7"/>
  <c r="Y33" i="7"/>
  <c r="X33" i="7"/>
  <c r="W33" i="7"/>
  <c r="V33" i="7"/>
  <c r="U33" i="7"/>
  <c r="T33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AP51" i="7"/>
  <c r="P53" i="7"/>
  <c r="O53" i="7"/>
  <c r="N53" i="7"/>
  <c r="L53" i="7"/>
  <c r="K53" i="7"/>
  <c r="J53" i="7"/>
  <c r="H53" i="7"/>
  <c r="G53" i="7"/>
  <c r="F53" i="7"/>
  <c r="D53" i="7"/>
  <c r="AA52" i="7"/>
  <c r="AA50" i="7"/>
  <c r="AA49" i="7"/>
  <c r="AA48" i="7"/>
  <c r="AA46" i="7"/>
  <c r="AA45" i="7"/>
  <c r="AA44" i="7"/>
  <c r="AA42" i="7"/>
  <c r="AA41" i="7"/>
  <c r="AA40" i="7"/>
  <c r="AA38" i="7"/>
  <c r="AA37" i="7"/>
  <c r="AA36" i="7"/>
  <c r="AA34" i="7"/>
  <c r="AA33" i="7"/>
  <c r="C25" i="6"/>
  <c r="B25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P9" i="6"/>
  <c r="O9" i="6"/>
  <c r="N9" i="6"/>
  <c r="M9" i="6"/>
  <c r="L9" i="6"/>
  <c r="K9" i="6"/>
  <c r="J9" i="6"/>
  <c r="I9" i="6"/>
  <c r="H9" i="6"/>
  <c r="G9" i="6"/>
  <c r="F9" i="6"/>
  <c r="E9" i="6"/>
  <c r="D9" i="6"/>
  <c r="P8" i="6"/>
  <c r="O8" i="6"/>
  <c r="N8" i="6"/>
  <c r="M8" i="6"/>
  <c r="L8" i="6"/>
  <c r="K8" i="6"/>
  <c r="J8" i="6"/>
  <c r="I8" i="6"/>
  <c r="H8" i="6"/>
  <c r="G8" i="6"/>
  <c r="F8" i="6"/>
  <c r="E8" i="6"/>
  <c r="D8" i="6"/>
  <c r="P7" i="6"/>
  <c r="O7" i="6"/>
  <c r="N7" i="6"/>
  <c r="M7" i="6"/>
  <c r="L7" i="6"/>
  <c r="K7" i="6"/>
  <c r="J7" i="6"/>
  <c r="I7" i="6"/>
  <c r="H7" i="6"/>
  <c r="G7" i="6"/>
  <c r="F7" i="6"/>
  <c r="E7" i="6"/>
  <c r="D7" i="6"/>
  <c r="P6" i="6"/>
  <c r="O6" i="6"/>
  <c r="N6" i="6"/>
  <c r="M6" i="6"/>
  <c r="L6" i="6"/>
  <c r="K6" i="6"/>
  <c r="J6" i="6"/>
  <c r="I6" i="6"/>
  <c r="H6" i="6"/>
  <c r="G6" i="6"/>
  <c r="F6" i="6"/>
  <c r="E6" i="6"/>
  <c r="D6" i="6"/>
  <c r="P5" i="6"/>
  <c r="O5" i="6"/>
  <c r="N5" i="6"/>
  <c r="M5" i="6"/>
  <c r="L5" i="6"/>
  <c r="K5" i="6"/>
  <c r="J5" i="6"/>
  <c r="I5" i="6"/>
  <c r="H5" i="6"/>
  <c r="G5" i="6"/>
  <c r="F5" i="6"/>
  <c r="E5" i="6"/>
  <c r="D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P24" i="5"/>
  <c r="O24" i="5"/>
  <c r="Y8" i="5"/>
  <c r="M8" i="5"/>
  <c r="L8" i="5"/>
  <c r="K8" i="5"/>
  <c r="J8" i="5"/>
  <c r="I8" i="5"/>
  <c r="H8" i="5"/>
  <c r="G8" i="5"/>
  <c r="F8" i="5"/>
  <c r="E8" i="5"/>
  <c r="D8" i="5"/>
  <c r="C8" i="5"/>
  <c r="Y7" i="5"/>
  <c r="M7" i="5"/>
  <c r="L7" i="5"/>
  <c r="K7" i="5"/>
  <c r="J7" i="5"/>
  <c r="I7" i="5"/>
  <c r="H7" i="5"/>
  <c r="G7" i="5"/>
  <c r="F7" i="5"/>
  <c r="F15" i="5" s="1"/>
  <c r="E7" i="5"/>
  <c r="E15" i="5" s="1"/>
  <c r="D7" i="5"/>
  <c r="D15" i="5" s="1"/>
  <c r="C7" i="5"/>
  <c r="C15" i="5" s="1"/>
  <c r="Y6" i="5"/>
  <c r="M6" i="5"/>
  <c r="L6" i="5"/>
  <c r="K6" i="5"/>
  <c r="J6" i="5"/>
  <c r="I6" i="5"/>
  <c r="H6" i="5"/>
  <c r="G6" i="5"/>
  <c r="F6" i="5"/>
  <c r="F14" i="5" s="1"/>
  <c r="E6" i="5"/>
  <c r="E14" i="5" s="1"/>
  <c r="D6" i="5"/>
  <c r="D14" i="5" s="1"/>
  <c r="C6" i="5"/>
  <c r="C14" i="5" s="1"/>
  <c r="Y5" i="5"/>
  <c r="M5" i="5"/>
  <c r="L5" i="5"/>
  <c r="K5" i="5"/>
  <c r="J5" i="5"/>
  <c r="I5" i="5"/>
  <c r="H5" i="5"/>
  <c r="G5" i="5"/>
  <c r="F5" i="5"/>
  <c r="F13" i="5" s="1"/>
  <c r="E5" i="5"/>
  <c r="E13" i="5" s="1"/>
  <c r="D5" i="5"/>
  <c r="D13" i="5" s="1"/>
  <c r="C5" i="5"/>
  <c r="C13" i="5" s="1"/>
  <c r="Y4" i="5"/>
  <c r="M4" i="5"/>
  <c r="L4" i="5"/>
  <c r="K4" i="5"/>
  <c r="J4" i="5"/>
  <c r="I4" i="5"/>
  <c r="H4" i="5"/>
  <c r="G4" i="5"/>
  <c r="F4" i="5"/>
  <c r="F12" i="5" s="1"/>
  <c r="E4" i="5"/>
  <c r="E12" i="5" s="1"/>
  <c r="D4" i="5"/>
  <c r="D12" i="5" s="1"/>
  <c r="C4" i="5"/>
  <c r="C12" i="5" s="1"/>
  <c r="T548" i="4"/>
  <c r="S548" i="4"/>
  <c r="S547" i="4"/>
  <c r="T547" i="4" s="1"/>
  <c r="T546" i="4"/>
  <c r="S546" i="4"/>
  <c r="S545" i="4"/>
  <c r="T545" i="4" s="1"/>
  <c r="T544" i="4"/>
  <c r="S544" i="4"/>
  <c r="T543" i="4"/>
  <c r="S543" i="4"/>
  <c r="S542" i="4"/>
  <c r="S541" i="4"/>
  <c r="S540" i="4"/>
  <c r="S539" i="4"/>
  <c r="S538" i="4"/>
  <c r="S537" i="4"/>
  <c r="S536" i="4"/>
  <c r="S535" i="4"/>
  <c r="S534" i="4"/>
  <c r="S533" i="4"/>
  <c r="S532" i="4"/>
  <c r="S531" i="4"/>
  <c r="S530" i="4"/>
  <c r="S529" i="4"/>
  <c r="S528" i="4"/>
  <c r="S527" i="4"/>
  <c r="S526" i="4"/>
  <c r="S525" i="4"/>
  <c r="S524" i="4"/>
  <c r="S523" i="4"/>
  <c r="S522" i="4"/>
  <c r="S521" i="4"/>
  <c r="S520" i="4"/>
  <c r="S519" i="4"/>
  <c r="S518" i="4"/>
  <c r="S517" i="4"/>
  <c r="S516" i="4"/>
  <c r="S515" i="4"/>
  <c r="S514" i="4"/>
  <c r="S513" i="4"/>
  <c r="S512" i="4"/>
  <c r="S511" i="4"/>
  <c r="S510" i="4"/>
  <c r="S509" i="4"/>
  <c r="S508" i="4"/>
  <c r="S507" i="4"/>
  <c r="T506" i="4"/>
  <c r="S506" i="4"/>
  <c r="S505" i="4"/>
  <c r="T505" i="4" s="1"/>
  <c r="T504" i="4"/>
  <c r="S504" i="4"/>
  <c r="S503" i="4"/>
  <c r="T503" i="4" s="1"/>
  <c r="T502" i="4"/>
  <c r="S502" i="4"/>
  <c r="T501" i="4"/>
  <c r="S501" i="4"/>
  <c r="T500" i="4"/>
  <c r="S500" i="4"/>
  <c r="S499" i="4"/>
  <c r="T499" i="4" s="1"/>
  <c r="T498" i="4"/>
  <c r="S498" i="4"/>
  <c r="S497" i="4"/>
  <c r="T497" i="4" s="1"/>
  <c r="T496" i="4"/>
  <c r="S496" i="4"/>
  <c r="S495" i="4"/>
  <c r="T495" i="4" s="1"/>
  <c r="T494" i="4"/>
  <c r="S494" i="4"/>
  <c r="S493" i="4"/>
  <c r="T493" i="4" s="1"/>
  <c r="T492" i="4"/>
  <c r="S492" i="4"/>
  <c r="S491" i="4"/>
  <c r="T491" i="4" s="1"/>
  <c r="T490" i="4"/>
  <c r="S490" i="4"/>
  <c r="S489" i="4"/>
  <c r="T489" i="4" s="1"/>
  <c r="T488" i="4"/>
  <c r="S488" i="4"/>
  <c r="T487" i="4"/>
  <c r="S487" i="4"/>
  <c r="T486" i="4"/>
  <c r="S486" i="4"/>
  <c r="S485" i="4"/>
  <c r="T485" i="4" s="1"/>
  <c r="T484" i="4"/>
  <c r="S484" i="4"/>
  <c r="S483" i="4"/>
  <c r="T483" i="4" s="1"/>
  <c r="T482" i="4"/>
  <c r="S482" i="4"/>
  <c r="S481" i="4"/>
  <c r="T481" i="4" s="1"/>
  <c r="T480" i="4"/>
  <c r="S480" i="4"/>
  <c r="T479" i="4"/>
  <c r="S479" i="4"/>
  <c r="S478" i="4"/>
  <c r="S477" i="4"/>
  <c r="T476" i="4"/>
  <c r="S476" i="4"/>
  <c r="T475" i="4"/>
  <c r="S475" i="4"/>
  <c r="T474" i="4"/>
  <c r="S474" i="4"/>
  <c r="T473" i="4"/>
  <c r="S473" i="4"/>
  <c r="T472" i="4"/>
  <c r="S472" i="4"/>
  <c r="T471" i="4"/>
  <c r="S471" i="4"/>
  <c r="T470" i="4"/>
  <c r="S470" i="4"/>
  <c r="T469" i="4"/>
  <c r="S469" i="4"/>
  <c r="T468" i="4"/>
  <c r="S468" i="4"/>
  <c r="T467" i="4"/>
  <c r="S467" i="4"/>
  <c r="T466" i="4"/>
  <c r="S466" i="4"/>
  <c r="T465" i="4"/>
  <c r="S465" i="4"/>
  <c r="T464" i="4"/>
  <c r="S464" i="4"/>
  <c r="T463" i="4"/>
  <c r="S463" i="4"/>
  <c r="T462" i="4"/>
  <c r="S462" i="4"/>
  <c r="T461" i="4"/>
  <c r="S461" i="4"/>
  <c r="T460" i="4"/>
  <c r="S460" i="4"/>
  <c r="T459" i="4"/>
  <c r="S459" i="4"/>
  <c r="T458" i="4"/>
  <c r="S458" i="4"/>
  <c r="T457" i="4"/>
  <c r="S457" i="4"/>
  <c r="T456" i="4"/>
  <c r="S456" i="4"/>
  <c r="T455" i="4"/>
  <c r="S455" i="4"/>
  <c r="T454" i="4"/>
  <c r="S454" i="4"/>
  <c r="T453" i="4"/>
  <c r="S453" i="4"/>
  <c r="T452" i="4"/>
  <c r="S452" i="4"/>
  <c r="T451" i="4"/>
  <c r="S451" i="4"/>
  <c r="T450" i="4"/>
  <c r="S450" i="4"/>
  <c r="T449" i="4"/>
  <c r="S449" i="4"/>
  <c r="T448" i="4"/>
  <c r="S448" i="4"/>
  <c r="T447" i="4"/>
  <c r="S447" i="4"/>
  <c r="T446" i="4"/>
  <c r="S446" i="4"/>
  <c r="T445" i="4"/>
  <c r="S445" i="4"/>
  <c r="T444" i="4"/>
  <c r="S444" i="4"/>
  <c r="T443" i="4"/>
  <c r="S443" i="4"/>
  <c r="T442" i="4"/>
  <c r="S442" i="4"/>
  <c r="T441" i="4"/>
  <c r="S441" i="4"/>
  <c r="T440" i="4"/>
  <c r="S440" i="4"/>
  <c r="T439" i="4"/>
  <c r="S439" i="4"/>
  <c r="T438" i="4"/>
  <c r="S438" i="4"/>
  <c r="T437" i="4"/>
  <c r="S437" i="4"/>
  <c r="T436" i="4"/>
  <c r="S436" i="4"/>
  <c r="T435" i="4"/>
  <c r="S435" i="4"/>
  <c r="T434" i="4"/>
  <c r="S434" i="4"/>
  <c r="T433" i="4"/>
  <c r="S433" i="4"/>
  <c r="T432" i="4"/>
  <c r="S432" i="4"/>
  <c r="T431" i="4"/>
  <c r="S431" i="4"/>
  <c r="T430" i="4"/>
  <c r="S430" i="4"/>
  <c r="T429" i="4"/>
  <c r="S429" i="4"/>
  <c r="T428" i="4"/>
  <c r="S428" i="4"/>
  <c r="T427" i="4"/>
  <c r="S427" i="4"/>
  <c r="T426" i="4"/>
  <c r="S426" i="4"/>
  <c r="T425" i="4"/>
  <c r="S425" i="4"/>
  <c r="T424" i="4"/>
  <c r="S424" i="4"/>
  <c r="T423" i="4"/>
  <c r="S423" i="4"/>
  <c r="T422" i="4"/>
  <c r="S422" i="4"/>
  <c r="T421" i="4"/>
  <c r="S421" i="4"/>
  <c r="T420" i="4"/>
  <c r="S420" i="4"/>
  <c r="T419" i="4"/>
  <c r="S419" i="4"/>
  <c r="S418" i="4"/>
  <c r="S417" i="4"/>
  <c r="T416" i="4"/>
  <c r="S416" i="4"/>
  <c r="T415" i="4"/>
  <c r="S415" i="4"/>
  <c r="T414" i="4"/>
  <c r="S414" i="4"/>
  <c r="T413" i="4"/>
  <c r="S413" i="4"/>
  <c r="T412" i="4"/>
  <c r="S412" i="4"/>
  <c r="T411" i="4"/>
  <c r="S411" i="4"/>
  <c r="T410" i="4"/>
  <c r="S410" i="4"/>
  <c r="T409" i="4"/>
  <c r="S409" i="4"/>
  <c r="T408" i="4"/>
  <c r="S408" i="4"/>
  <c r="T407" i="4"/>
  <c r="S407" i="4"/>
  <c r="T406" i="4"/>
  <c r="S406" i="4"/>
  <c r="T405" i="4"/>
  <c r="S405" i="4"/>
  <c r="T404" i="4"/>
  <c r="S404" i="4"/>
  <c r="T403" i="4"/>
  <c r="S403" i="4"/>
  <c r="T402" i="4"/>
  <c r="S402" i="4"/>
  <c r="T401" i="4"/>
  <c r="S401" i="4"/>
  <c r="T400" i="4"/>
  <c r="S400" i="4"/>
  <c r="T399" i="4"/>
  <c r="S399" i="4"/>
  <c r="T398" i="4"/>
  <c r="S398" i="4"/>
  <c r="T397" i="4"/>
  <c r="S397" i="4"/>
  <c r="T396" i="4"/>
  <c r="S396" i="4"/>
  <c r="T395" i="4"/>
  <c r="S395" i="4"/>
  <c r="T394" i="4"/>
  <c r="S394" i="4"/>
  <c r="T393" i="4"/>
  <c r="S393" i="4"/>
  <c r="T392" i="4"/>
  <c r="S392" i="4"/>
  <c r="T391" i="4"/>
  <c r="S391" i="4"/>
  <c r="T390" i="4"/>
  <c r="S390" i="4"/>
  <c r="T389" i="4"/>
  <c r="S389" i="4"/>
  <c r="T388" i="4"/>
  <c r="S388" i="4"/>
  <c r="T387" i="4"/>
  <c r="S387" i="4"/>
  <c r="T386" i="4"/>
  <c r="S386" i="4"/>
  <c r="T385" i="4"/>
  <c r="S385" i="4"/>
  <c r="T384" i="4"/>
  <c r="S384" i="4"/>
  <c r="T383" i="4"/>
  <c r="S383" i="4"/>
  <c r="T382" i="4"/>
  <c r="S382" i="4"/>
  <c r="T381" i="4"/>
  <c r="S381" i="4"/>
  <c r="T380" i="4"/>
  <c r="S380" i="4"/>
  <c r="T379" i="4"/>
  <c r="S379" i="4"/>
  <c r="T378" i="4"/>
  <c r="S378" i="4"/>
  <c r="T377" i="4"/>
  <c r="S377" i="4"/>
  <c r="T376" i="4"/>
  <c r="S376" i="4"/>
  <c r="T375" i="4"/>
  <c r="S375" i="4"/>
  <c r="T374" i="4"/>
  <c r="S374" i="4"/>
  <c r="T373" i="4"/>
  <c r="S373" i="4"/>
  <c r="T372" i="4"/>
  <c r="S372" i="4"/>
  <c r="T371" i="4"/>
  <c r="S371" i="4"/>
  <c r="T370" i="4"/>
  <c r="S370" i="4"/>
  <c r="T369" i="4"/>
  <c r="S369" i="4"/>
  <c r="T368" i="4"/>
  <c r="S368" i="4"/>
  <c r="T367" i="4"/>
  <c r="S367" i="4"/>
  <c r="T366" i="4"/>
  <c r="S366" i="4"/>
  <c r="T365" i="4"/>
  <c r="S365" i="4"/>
  <c r="T364" i="4"/>
  <c r="S364" i="4"/>
  <c r="T363" i="4"/>
  <c r="S363" i="4"/>
  <c r="T362" i="4"/>
  <c r="S362" i="4"/>
  <c r="T361" i="4"/>
  <c r="S361" i="4"/>
  <c r="T360" i="4"/>
  <c r="S360" i="4"/>
  <c r="T359" i="4"/>
  <c r="S359" i="4"/>
  <c r="T358" i="4"/>
  <c r="S358" i="4"/>
  <c r="T357" i="4"/>
  <c r="S357" i="4"/>
  <c r="T356" i="4"/>
  <c r="S356" i="4"/>
  <c r="T355" i="4"/>
  <c r="S355" i="4"/>
  <c r="T354" i="4"/>
  <c r="S354" i="4"/>
  <c r="T353" i="4"/>
  <c r="S353" i="4"/>
  <c r="T352" i="4"/>
  <c r="S352" i="4"/>
  <c r="T351" i="4"/>
  <c r="S351" i="4"/>
  <c r="T350" i="4"/>
  <c r="S350" i="4"/>
  <c r="T349" i="4"/>
  <c r="S349" i="4"/>
  <c r="T348" i="4"/>
  <c r="S348" i="4"/>
  <c r="T347" i="4"/>
  <c r="S347" i="4"/>
  <c r="T346" i="4"/>
  <c r="S346" i="4"/>
  <c r="T345" i="4"/>
  <c r="S345" i="4"/>
  <c r="T344" i="4"/>
  <c r="S344" i="4"/>
  <c r="T343" i="4"/>
  <c r="S343" i="4"/>
  <c r="T342" i="4"/>
  <c r="S342" i="4"/>
  <c r="T341" i="4"/>
  <c r="S341" i="4"/>
  <c r="T340" i="4"/>
  <c r="S340" i="4"/>
  <c r="T339" i="4"/>
  <c r="S339" i="4"/>
  <c r="T338" i="4"/>
  <c r="S338" i="4"/>
  <c r="T337" i="4"/>
  <c r="S337" i="4"/>
  <c r="T336" i="4"/>
  <c r="S336" i="4"/>
  <c r="T335" i="4"/>
  <c r="S335" i="4"/>
  <c r="T334" i="4"/>
  <c r="S334" i="4"/>
  <c r="T333" i="4"/>
  <c r="S333" i="4"/>
  <c r="T332" i="4"/>
  <c r="S332" i="4"/>
  <c r="T331" i="4"/>
  <c r="S331" i="4"/>
  <c r="T330" i="4"/>
  <c r="S330" i="4"/>
  <c r="T329" i="4"/>
  <c r="S329" i="4"/>
  <c r="T328" i="4"/>
  <c r="S328" i="4"/>
  <c r="T327" i="4"/>
  <c r="S327" i="4"/>
  <c r="T326" i="4"/>
  <c r="S326" i="4"/>
  <c r="T325" i="4"/>
  <c r="S325" i="4"/>
  <c r="T324" i="4"/>
  <c r="S324" i="4"/>
  <c r="T323" i="4"/>
  <c r="S323" i="4"/>
  <c r="T322" i="4"/>
  <c r="S322" i="4"/>
  <c r="T321" i="4"/>
  <c r="S321" i="4"/>
  <c r="T320" i="4"/>
  <c r="S320" i="4"/>
  <c r="T319" i="4"/>
  <c r="S319" i="4"/>
  <c r="T318" i="4"/>
  <c r="S318" i="4"/>
  <c r="T317" i="4"/>
  <c r="S317" i="4"/>
  <c r="T316" i="4"/>
  <c r="S316" i="4"/>
  <c r="T315" i="4"/>
  <c r="S315" i="4"/>
  <c r="T314" i="4"/>
  <c r="S314" i="4"/>
  <c r="T313" i="4"/>
  <c r="S313" i="4"/>
  <c r="T312" i="4"/>
  <c r="S312" i="4"/>
  <c r="T311" i="4"/>
  <c r="S311" i="4"/>
  <c r="T310" i="4"/>
  <c r="S310" i="4"/>
  <c r="T309" i="4"/>
  <c r="S309" i="4"/>
  <c r="T308" i="4"/>
  <c r="S308" i="4"/>
  <c r="T307" i="4"/>
  <c r="S307" i="4"/>
  <c r="T306" i="4"/>
  <c r="S306" i="4"/>
  <c r="T305" i="4"/>
  <c r="S305" i="4"/>
  <c r="T304" i="4"/>
  <c r="S304" i="4"/>
  <c r="T303" i="4"/>
  <c r="S303" i="4"/>
  <c r="T302" i="4"/>
  <c r="S302" i="4"/>
  <c r="T301" i="4"/>
  <c r="S301" i="4"/>
  <c r="T300" i="4"/>
  <c r="S300" i="4"/>
  <c r="T299" i="4"/>
  <c r="S299" i="4"/>
  <c r="T298" i="4"/>
  <c r="S298" i="4"/>
  <c r="T297" i="4"/>
  <c r="S297" i="4"/>
  <c r="T296" i="4"/>
  <c r="S296" i="4"/>
  <c r="T295" i="4"/>
  <c r="S295" i="4"/>
  <c r="T294" i="4"/>
  <c r="S294" i="4"/>
  <c r="T293" i="4"/>
  <c r="S293" i="4"/>
  <c r="T292" i="4"/>
  <c r="S292" i="4"/>
  <c r="T291" i="4"/>
  <c r="S291" i="4"/>
  <c r="S290" i="4"/>
  <c r="S289" i="4"/>
  <c r="T288" i="4"/>
  <c r="S288" i="4"/>
  <c r="T287" i="4"/>
  <c r="S287" i="4"/>
  <c r="T286" i="4"/>
  <c r="S286" i="4"/>
  <c r="T285" i="4"/>
  <c r="S285" i="4"/>
  <c r="T284" i="4"/>
  <c r="S284" i="4"/>
  <c r="T283" i="4"/>
  <c r="S283" i="4"/>
  <c r="T282" i="4"/>
  <c r="S282" i="4"/>
  <c r="T281" i="4"/>
  <c r="S281" i="4"/>
  <c r="T280" i="4"/>
  <c r="S280" i="4"/>
  <c r="T279" i="4"/>
  <c r="S279" i="4"/>
  <c r="S278" i="4"/>
  <c r="S277" i="4"/>
  <c r="T276" i="4"/>
  <c r="S276" i="4"/>
  <c r="T275" i="4"/>
  <c r="S275" i="4"/>
  <c r="T274" i="4"/>
  <c r="S274" i="4"/>
  <c r="T273" i="4"/>
  <c r="S273" i="4"/>
  <c r="T272" i="4"/>
  <c r="S272" i="4"/>
  <c r="T271" i="4"/>
  <c r="S271" i="4"/>
  <c r="T270" i="4"/>
  <c r="S270" i="4"/>
  <c r="T269" i="4"/>
  <c r="S269" i="4"/>
  <c r="T268" i="4"/>
  <c r="S268" i="4"/>
  <c r="T267" i="4"/>
  <c r="S267" i="4"/>
  <c r="T266" i="4"/>
  <c r="S266" i="4"/>
  <c r="T265" i="4"/>
  <c r="S265" i="4"/>
  <c r="T264" i="4"/>
  <c r="S264" i="4"/>
  <c r="T263" i="4"/>
  <c r="S263" i="4"/>
  <c r="T262" i="4"/>
  <c r="S262" i="4"/>
  <c r="T261" i="4"/>
  <c r="S261" i="4"/>
  <c r="T260" i="4"/>
  <c r="S260" i="4"/>
  <c r="T259" i="4"/>
  <c r="S259" i="4"/>
  <c r="T258" i="4"/>
  <c r="S258" i="4"/>
  <c r="T257" i="4"/>
  <c r="S257" i="4"/>
  <c r="T256" i="4"/>
  <c r="S256" i="4"/>
  <c r="T255" i="4"/>
  <c r="S255" i="4"/>
  <c r="T254" i="4"/>
  <c r="S254" i="4"/>
  <c r="T253" i="4"/>
  <c r="S253" i="4"/>
  <c r="T252" i="4"/>
  <c r="S252" i="4"/>
  <c r="T251" i="4"/>
  <c r="S251" i="4"/>
  <c r="T250" i="4"/>
  <c r="S250" i="4"/>
  <c r="T249" i="4"/>
  <c r="S249" i="4"/>
  <c r="T248" i="4"/>
  <c r="S248" i="4"/>
  <c r="T247" i="4"/>
  <c r="S247" i="4"/>
  <c r="T246" i="4"/>
  <c r="S246" i="4"/>
  <c r="T245" i="4"/>
  <c r="S245" i="4"/>
  <c r="T244" i="4"/>
  <c r="S244" i="4"/>
  <c r="T243" i="4"/>
  <c r="S243" i="4"/>
  <c r="T242" i="4"/>
  <c r="S242" i="4"/>
  <c r="T241" i="4"/>
  <c r="S241" i="4"/>
  <c r="T240" i="4"/>
  <c r="S240" i="4"/>
  <c r="T239" i="4"/>
  <c r="S239" i="4"/>
  <c r="T238" i="4"/>
  <c r="S238" i="4"/>
  <c r="T237" i="4"/>
  <c r="S237" i="4"/>
  <c r="T236" i="4"/>
  <c r="S236" i="4"/>
  <c r="T235" i="4"/>
  <c r="S235" i="4"/>
  <c r="T234" i="4"/>
  <c r="S234" i="4"/>
  <c r="T233" i="4"/>
  <c r="S233" i="4"/>
  <c r="T232" i="4"/>
  <c r="S232" i="4"/>
  <c r="T231" i="4"/>
  <c r="S231" i="4"/>
  <c r="T230" i="4"/>
  <c r="S230" i="4"/>
  <c r="T229" i="4"/>
  <c r="S229" i="4"/>
  <c r="T228" i="4"/>
  <c r="S228" i="4"/>
  <c r="T227" i="4"/>
  <c r="S227" i="4"/>
  <c r="T226" i="4"/>
  <c r="S226" i="4"/>
  <c r="T225" i="4"/>
  <c r="S225" i="4"/>
  <c r="T224" i="4"/>
  <c r="S224" i="4"/>
  <c r="T223" i="4"/>
  <c r="S223" i="4"/>
  <c r="T222" i="4"/>
  <c r="S222" i="4"/>
  <c r="T221" i="4"/>
  <c r="S221" i="4"/>
  <c r="T220" i="4"/>
  <c r="S220" i="4"/>
  <c r="T219" i="4"/>
  <c r="S219" i="4"/>
  <c r="T218" i="4"/>
  <c r="S218" i="4"/>
  <c r="T217" i="4"/>
  <c r="S217" i="4"/>
  <c r="T216" i="4"/>
  <c r="S216" i="4"/>
  <c r="T215" i="4"/>
  <c r="S215" i="4"/>
  <c r="T214" i="4"/>
  <c r="S214" i="4"/>
  <c r="T213" i="4"/>
  <c r="S213" i="4"/>
  <c r="T212" i="4"/>
  <c r="S212" i="4"/>
  <c r="T211" i="4"/>
  <c r="S211" i="4"/>
  <c r="T210" i="4"/>
  <c r="S210" i="4"/>
  <c r="T209" i="4"/>
  <c r="S209" i="4"/>
  <c r="T208" i="4"/>
  <c r="S208" i="4"/>
  <c r="T207" i="4"/>
  <c r="S207" i="4"/>
  <c r="T206" i="4"/>
  <c r="S206" i="4"/>
  <c r="T205" i="4"/>
  <c r="S205" i="4"/>
  <c r="T204" i="4"/>
  <c r="S204" i="4"/>
  <c r="T203" i="4"/>
  <c r="S203" i="4"/>
  <c r="T202" i="4"/>
  <c r="S202" i="4"/>
  <c r="T201" i="4"/>
  <c r="S201" i="4"/>
  <c r="T200" i="4"/>
  <c r="S200" i="4"/>
  <c r="T199" i="4"/>
  <c r="S199" i="4"/>
  <c r="T198" i="4"/>
  <c r="S198" i="4"/>
  <c r="T197" i="4"/>
  <c r="S197" i="4"/>
  <c r="T196" i="4"/>
  <c r="S196" i="4"/>
  <c r="T195" i="4"/>
  <c r="S195" i="4"/>
  <c r="T194" i="4"/>
  <c r="S194" i="4"/>
  <c r="T193" i="4"/>
  <c r="S193" i="4"/>
  <c r="T192" i="4"/>
  <c r="S192" i="4"/>
  <c r="T191" i="4"/>
  <c r="S191" i="4"/>
  <c r="T190" i="4"/>
  <c r="S190" i="4"/>
  <c r="T189" i="4"/>
  <c r="S189" i="4"/>
  <c r="T188" i="4"/>
  <c r="S188" i="4"/>
  <c r="T187" i="4"/>
  <c r="S187" i="4"/>
  <c r="T186" i="4"/>
  <c r="S186" i="4"/>
  <c r="T185" i="4"/>
  <c r="S185" i="4"/>
  <c r="T184" i="4"/>
  <c r="S184" i="4"/>
  <c r="T183" i="4"/>
  <c r="S183" i="4"/>
  <c r="T182" i="4"/>
  <c r="S182" i="4"/>
  <c r="T181" i="4"/>
  <c r="S181" i="4"/>
  <c r="T180" i="4"/>
  <c r="S180" i="4"/>
  <c r="T179" i="4"/>
  <c r="S179" i="4"/>
  <c r="T178" i="4"/>
  <c r="S178" i="4"/>
  <c r="T177" i="4"/>
  <c r="S177" i="4"/>
  <c r="T176" i="4"/>
  <c r="S176" i="4"/>
  <c r="T175" i="4"/>
  <c r="S175" i="4"/>
  <c r="T174" i="4"/>
  <c r="S174" i="4"/>
  <c r="T173" i="4"/>
  <c r="S173" i="4"/>
  <c r="T172" i="4"/>
  <c r="S172" i="4"/>
  <c r="T171" i="4"/>
  <c r="S171" i="4"/>
  <c r="T170" i="4"/>
  <c r="S170" i="4"/>
  <c r="T169" i="4"/>
  <c r="S169" i="4"/>
  <c r="T168" i="4"/>
  <c r="S168" i="4"/>
  <c r="T167" i="4"/>
  <c r="S167" i="4"/>
  <c r="T166" i="4"/>
  <c r="S166" i="4"/>
  <c r="T165" i="4"/>
  <c r="S165" i="4"/>
  <c r="T164" i="4"/>
  <c r="S164" i="4"/>
  <c r="T163" i="4"/>
  <c r="S163" i="4"/>
  <c r="T162" i="4"/>
  <c r="S162" i="4"/>
  <c r="T161" i="4"/>
  <c r="S161" i="4"/>
  <c r="T160" i="4"/>
  <c r="S160" i="4"/>
  <c r="T159" i="4"/>
  <c r="S159" i="4"/>
  <c r="T158" i="4"/>
  <c r="S158" i="4"/>
  <c r="T157" i="4"/>
  <c r="S157" i="4"/>
  <c r="T156" i="4"/>
  <c r="S156" i="4"/>
  <c r="T155" i="4"/>
  <c r="S155" i="4"/>
  <c r="T154" i="4"/>
  <c r="S154" i="4"/>
  <c r="T153" i="4"/>
  <c r="S153" i="4"/>
  <c r="T152" i="4"/>
  <c r="S152" i="4"/>
  <c r="T151" i="4"/>
  <c r="S151" i="4"/>
  <c r="T150" i="4"/>
  <c r="S150" i="4"/>
  <c r="T149" i="4"/>
  <c r="S149" i="4"/>
  <c r="T148" i="4"/>
  <c r="S148" i="4"/>
  <c r="T147" i="4"/>
  <c r="S147" i="4"/>
  <c r="T146" i="4"/>
  <c r="S146" i="4"/>
  <c r="T145" i="4"/>
  <c r="S145" i="4"/>
  <c r="T144" i="4"/>
  <c r="S144" i="4"/>
  <c r="T143" i="4"/>
  <c r="S143" i="4"/>
  <c r="T142" i="4"/>
  <c r="S142" i="4"/>
  <c r="T141" i="4"/>
  <c r="S141" i="4"/>
  <c r="T140" i="4"/>
  <c r="S140" i="4"/>
  <c r="T139" i="4"/>
  <c r="S139" i="4"/>
  <c r="T138" i="4"/>
  <c r="S138" i="4"/>
  <c r="T137" i="4"/>
  <c r="S137" i="4"/>
  <c r="T136" i="4"/>
  <c r="S136" i="4"/>
  <c r="T135" i="4"/>
  <c r="S135" i="4"/>
  <c r="T134" i="4"/>
  <c r="S134" i="4"/>
  <c r="T133" i="4"/>
  <c r="S133" i="4"/>
  <c r="T132" i="4"/>
  <c r="S132" i="4"/>
  <c r="T131" i="4"/>
  <c r="S131" i="4"/>
  <c r="T130" i="4"/>
  <c r="S130" i="4"/>
  <c r="T129" i="4"/>
  <c r="S129" i="4"/>
  <c r="T128" i="4"/>
  <c r="S128" i="4"/>
  <c r="T127" i="4"/>
  <c r="S127" i="4"/>
  <c r="T126" i="4"/>
  <c r="S126" i="4"/>
  <c r="T125" i="4"/>
  <c r="S125" i="4"/>
  <c r="T124" i="4"/>
  <c r="S124" i="4"/>
  <c r="T123" i="4"/>
  <c r="S123" i="4"/>
  <c r="T122" i="4"/>
  <c r="S122" i="4"/>
  <c r="T121" i="4"/>
  <c r="S121" i="4"/>
  <c r="T120" i="4"/>
  <c r="S120" i="4"/>
  <c r="T119" i="4"/>
  <c r="S118" i="4"/>
  <c r="T118" i="4" s="1"/>
  <c r="S117" i="4"/>
  <c r="T117" i="4" s="1"/>
  <c r="S116" i="4"/>
  <c r="T116" i="4" s="1"/>
  <c r="T115" i="4"/>
  <c r="S115" i="4"/>
  <c r="T114" i="4"/>
  <c r="S114" i="4"/>
  <c r="T113" i="4"/>
  <c r="S113" i="4"/>
  <c r="S112" i="4"/>
  <c r="T112" i="4" s="1"/>
  <c r="S111" i="4"/>
  <c r="T111" i="4" s="1"/>
  <c r="T110" i="4"/>
  <c r="S110" i="4"/>
  <c r="T109" i="4"/>
  <c r="S109" i="4"/>
  <c r="T108" i="4"/>
  <c r="S108" i="4"/>
  <c r="T107" i="4"/>
  <c r="S107" i="4"/>
  <c r="T106" i="4"/>
  <c r="S106" i="4"/>
  <c r="T105" i="4"/>
  <c r="S105" i="4"/>
  <c r="T104" i="4"/>
  <c r="S104" i="4"/>
  <c r="T103" i="4"/>
  <c r="S103" i="4"/>
  <c r="T102" i="4"/>
  <c r="S102" i="4"/>
  <c r="T101" i="4"/>
  <c r="S101" i="4"/>
  <c r="T100" i="4"/>
  <c r="S100" i="4"/>
  <c r="T99" i="4"/>
  <c r="S99" i="4"/>
  <c r="T98" i="4"/>
  <c r="S98" i="4"/>
  <c r="S97" i="4"/>
  <c r="T97" i="4" s="1"/>
  <c r="S96" i="4"/>
  <c r="T96" i="4" s="1"/>
  <c r="S95" i="4"/>
  <c r="T95" i="4" s="1"/>
  <c r="S94" i="4"/>
  <c r="T94" i="4" s="1"/>
  <c r="S93" i="4"/>
  <c r="T93" i="4" s="1"/>
  <c r="S92" i="4"/>
  <c r="T92" i="4" s="1"/>
  <c r="S91" i="4"/>
  <c r="T91" i="4" s="1"/>
  <c r="S90" i="4"/>
  <c r="T90" i="4" s="1"/>
  <c r="S89" i="4"/>
  <c r="T89" i="4" s="1"/>
  <c r="S88" i="4"/>
  <c r="T88" i="4" s="1"/>
  <c r="S87" i="4"/>
  <c r="T87" i="4" s="1"/>
  <c r="S86" i="4"/>
  <c r="T86" i="4" s="1"/>
  <c r="S85" i="4"/>
  <c r="T85" i="4" s="1"/>
  <c r="S84" i="4"/>
  <c r="T84" i="4" s="1"/>
  <c r="S83" i="4"/>
  <c r="T83" i="4" s="1"/>
  <c r="T82" i="4"/>
  <c r="S82" i="4"/>
  <c r="T81" i="4"/>
  <c r="S81" i="4"/>
  <c r="S80" i="4"/>
  <c r="T80" i="4" s="1"/>
  <c r="S79" i="4"/>
  <c r="T79" i="4" s="1"/>
  <c r="S78" i="4"/>
  <c r="T78" i="4" s="1"/>
  <c r="S77" i="4"/>
  <c r="T77" i="4" s="1"/>
  <c r="S76" i="4"/>
  <c r="T76" i="4" s="1"/>
  <c r="S75" i="4"/>
  <c r="T75" i="4" s="1"/>
  <c r="S74" i="4"/>
  <c r="T74" i="4" s="1"/>
  <c r="S73" i="4"/>
  <c r="T73" i="4" s="1"/>
  <c r="T72" i="4"/>
  <c r="S72" i="4"/>
  <c r="T71" i="4"/>
  <c r="S71" i="4"/>
  <c r="S70" i="4"/>
  <c r="T70" i="4" s="1"/>
  <c r="S69" i="4"/>
  <c r="T69" i="4" s="1"/>
  <c r="T68" i="4"/>
  <c r="S68" i="4"/>
  <c r="T67" i="4"/>
  <c r="S67" i="4"/>
  <c r="T66" i="4"/>
  <c r="S66" i="4"/>
  <c r="T65" i="4"/>
  <c r="S65" i="4"/>
  <c r="T64" i="4"/>
  <c r="S64" i="4"/>
  <c r="T63" i="4"/>
  <c r="S63" i="4"/>
  <c r="T62" i="4"/>
  <c r="S62" i="4"/>
  <c r="T61" i="4"/>
  <c r="S61" i="4"/>
  <c r="T60" i="4"/>
  <c r="S60" i="4"/>
  <c r="T59" i="4"/>
  <c r="S59" i="4"/>
  <c r="S58" i="4"/>
  <c r="T58" i="4" s="1"/>
  <c r="S57" i="4"/>
  <c r="T57" i="4" s="1"/>
  <c r="S56" i="4"/>
  <c r="S55" i="4"/>
  <c r="S54" i="4"/>
  <c r="T54" i="4" s="1"/>
  <c r="S53" i="4"/>
  <c r="T53" i="4" s="1"/>
  <c r="T52" i="4"/>
  <c r="S52" i="4"/>
  <c r="T51" i="4"/>
  <c r="S51" i="4"/>
  <c r="T50" i="4"/>
  <c r="S50" i="4"/>
  <c r="T49" i="4"/>
  <c r="S49" i="4"/>
  <c r="T48" i="4"/>
  <c r="S48" i="4"/>
  <c r="T47" i="4"/>
  <c r="S47" i="4"/>
  <c r="S46" i="4"/>
  <c r="T46" i="4" s="1"/>
  <c r="S45" i="4"/>
  <c r="T45" i="4" s="1"/>
  <c r="S44" i="4"/>
  <c r="T44" i="4" s="1"/>
  <c r="S43" i="4"/>
  <c r="T43" i="4" s="1"/>
  <c r="T42" i="4"/>
  <c r="S42" i="4"/>
  <c r="T41" i="4"/>
  <c r="S41" i="4"/>
  <c r="S40" i="4"/>
  <c r="T40" i="4" s="1"/>
  <c r="S39" i="4"/>
  <c r="T39" i="4" s="1"/>
  <c r="S38" i="4"/>
  <c r="T38" i="4" s="1"/>
  <c r="S37" i="4"/>
  <c r="T37" i="4" s="1"/>
  <c r="S36" i="4"/>
  <c r="T36" i="4" s="1"/>
  <c r="S35" i="4"/>
  <c r="T35" i="4" s="1"/>
  <c r="S34" i="4"/>
  <c r="T34" i="4" s="1"/>
  <c r="S33" i="4"/>
  <c r="T33" i="4" s="1"/>
  <c r="S32" i="4"/>
  <c r="T32" i="4" s="1"/>
  <c r="S31" i="4"/>
  <c r="T31" i="4" s="1"/>
  <c r="S30" i="4"/>
  <c r="T30" i="4" s="1"/>
  <c r="S29" i="4"/>
  <c r="T29" i="4" s="1"/>
  <c r="S28" i="4"/>
  <c r="T28" i="4" s="1"/>
  <c r="S27" i="4"/>
  <c r="T27" i="4" s="1"/>
  <c r="S26" i="4"/>
  <c r="T26" i="4" s="1"/>
  <c r="S25" i="4"/>
  <c r="T25" i="4" s="1"/>
  <c r="S24" i="4"/>
  <c r="S23" i="4"/>
  <c r="S22" i="4"/>
  <c r="T22" i="4" s="1"/>
  <c r="S21" i="4"/>
  <c r="T21" i="4" s="1"/>
  <c r="T20" i="4"/>
  <c r="S20" i="4"/>
  <c r="T19" i="4"/>
  <c r="S19" i="4"/>
  <c r="S18" i="4"/>
  <c r="T18" i="4" s="1"/>
  <c r="S17" i="4"/>
  <c r="T17" i="4" s="1"/>
  <c r="S16" i="4"/>
  <c r="T16" i="4" s="1"/>
  <c r="S15" i="4"/>
  <c r="T15" i="4" s="1"/>
  <c r="S14" i="4"/>
  <c r="T14" i="4" s="1"/>
  <c r="S13" i="4"/>
  <c r="T13" i="4" s="1"/>
  <c r="S12" i="4"/>
  <c r="T12" i="4" s="1"/>
  <c r="S11" i="4"/>
  <c r="T11" i="4" s="1"/>
  <c r="S10" i="4"/>
  <c r="T10" i="4" s="1"/>
  <c r="S9" i="4"/>
  <c r="T9" i="4" s="1"/>
  <c r="S8" i="4"/>
  <c r="T8" i="4" s="1"/>
  <c r="S7" i="4"/>
  <c r="T7" i="4" s="1"/>
  <c r="S6" i="4"/>
  <c r="T6" i="4" s="1"/>
  <c r="S5" i="4"/>
  <c r="T5" i="4" s="1"/>
  <c r="O231" i="2"/>
  <c r="N231" i="2"/>
  <c r="M231" i="2"/>
  <c r="L231" i="2"/>
  <c r="O210" i="2"/>
  <c r="N210" i="2"/>
  <c r="M210" i="2"/>
  <c r="L210" i="2"/>
  <c r="O199" i="2"/>
  <c r="N199" i="2"/>
  <c r="M199" i="2"/>
  <c r="L199" i="2"/>
  <c r="O190" i="2"/>
  <c r="N190" i="2"/>
  <c r="M190" i="2"/>
  <c r="L190" i="2"/>
  <c r="O184" i="2"/>
  <c r="N184" i="2"/>
  <c r="M184" i="2"/>
  <c r="L184" i="2"/>
  <c r="O173" i="2"/>
  <c r="N173" i="2"/>
  <c r="M173" i="2"/>
  <c r="L173" i="2"/>
  <c r="O165" i="2"/>
  <c r="N165" i="2"/>
  <c r="M165" i="2"/>
  <c r="L165" i="2"/>
  <c r="O145" i="2"/>
  <c r="N145" i="2"/>
  <c r="M145" i="2"/>
  <c r="L145" i="2"/>
  <c r="O126" i="2"/>
  <c r="N126" i="2"/>
  <c r="M126" i="2"/>
  <c r="L126" i="2"/>
  <c r="O121" i="2"/>
  <c r="N121" i="2"/>
  <c r="M121" i="2"/>
  <c r="L121" i="2"/>
  <c r="O113" i="2"/>
  <c r="N113" i="2"/>
  <c r="M113" i="2"/>
  <c r="L113" i="2"/>
  <c r="O99" i="2"/>
  <c r="N99" i="2"/>
  <c r="M99" i="2"/>
  <c r="L99" i="2"/>
  <c r="O88" i="2"/>
  <c r="N88" i="2"/>
  <c r="M88" i="2"/>
  <c r="L88" i="2"/>
  <c r="O75" i="2"/>
  <c r="N75" i="2"/>
  <c r="M75" i="2"/>
  <c r="L75" i="2"/>
  <c r="O65" i="2"/>
  <c r="N65" i="2"/>
  <c r="M65" i="2"/>
  <c r="L65" i="2"/>
  <c r="O57" i="2"/>
  <c r="N57" i="2"/>
  <c r="M57" i="2"/>
  <c r="L57" i="2"/>
  <c r="O54" i="2"/>
  <c r="N54" i="2"/>
  <c r="O46" i="2"/>
  <c r="N46" i="2"/>
  <c r="M46" i="2"/>
  <c r="L46" i="2"/>
  <c r="O40" i="2"/>
  <c r="N40" i="2"/>
  <c r="M40" i="2"/>
  <c r="L40" i="2"/>
  <c r="O34" i="2"/>
  <c r="N34" i="2"/>
  <c r="M34" i="2"/>
  <c r="L34" i="2"/>
  <c r="O30" i="2"/>
  <c r="N30" i="2"/>
  <c r="O13" i="2"/>
  <c r="N13" i="2"/>
  <c r="M13" i="2"/>
  <c r="L13" i="2"/>
  <c r="O5" i="2"/>
  <c r="N5" i="2"/>
  <c r="M5" i="2"/>
  <c r="L5" i="2"/>
  <c r="W30" i="16" l="1"/>
  <c r="W43" i="16"/>
  <c r="W45" i="16"/>
  <c r="W47" i="16"/>
  <c r="W49" i="16"/>
  <c r="W51" i="16"/>
  <c r="W53" i="16"/>
  <c r="W55" i="16"/>
  <c r="W57" i="16"/>
  <c r="W59" i="16"/>
  <c r="W61" i="16"/>
  <c r="W63" i="16"/>
  <c r="W65" i="16"/>
  <c r="W41" i="16"/>
  <c r="K11" i="13"/>
  <c r="Q11" i="13"/>
  <c r="T4" i="13"/>
  <c r="M21" i="13"/>
  <c r="Q21" i="13"/>
  <c r="U21" i="13"/>
  <c r="M11" i="13"/>
  <c r="I4" i="13"/>
  <c r="M4" i="13"/>
  <c r="M5" i="13" s="1"/>
  <c r="Q4" i="13"/>
  <c r="Q5" i="13" s="1"/>
  <c r="U4" i="13"/>
  <c r="U5" i="13" s="1"/>
  <c r="J4" i="13"/>
  <c r="K5" i="13" s="1"/>
  <c r="N4" i="13"/>
  <c r="O5" i="13" s="1"/>
  <c r="R4" i="13"/>
  <c r="S5" i="13" s="1"/>
  <c r="J21" i="13"/>
  <c r="N21" i="13"/>
  <c r="R21" i="13"/>
  <c r="V21" i="13"/>
  <c r="L4" i="13"/>
  <c r="L5" i="13" s="1"/>
  <c r="P4" i="13"/>
  <c r="P5" i="13" s="1"/>
  <c r="J10" i="13"/>
  <c r="N10" i="13"/>
  <c r="N11" i="13" s="1"/>
  <c r="R10" i="13"/>
  <c r="R11" i="13" s="1"/>
  <c r="J5" i="13"/>
  <c r="N5" i="13"/>
  <c r="L11" i="13"/>
  <c r="P11" i="13"/>
  <c r="J11" i="13"/>
  <c r="U10" i="13"/>
  <c r="AE20" i="13"/>
  <c r="AE4" i="13" s="1"/>
  <c r="X21" i="13"/>
  <c r="AE26" i="13"/>
  <c r="AE10" i="13" s="1"/>
  <c r="X27" i="13"/>
  <c r="T5" i="13"/>
  <c r="M27" i="13"/>
  <c r="Q27" i="13"/>
  <c r="U27" i="13"/>
  <c r="U11" i="13" s="1"/>
  <c r="AO58" i="12"/>
  <c r="AB31" i="11"/>
  <c r="AA31" i="11"/>
  <c r="AO31" i="11"/>
  <c r="O42" i="9"/>
  <c r="Z17" i="9"/>
  <c r="Z42" i="9" s="1"/>
  <c r="P42" i="9"/>
  <c r="AB21" i="7"/>
  <c r="AB17" i="7"/>
  <c r="AB13" i="7"/>
  <c r="AB9" i="7"/>
  <c r="AB38" i="7" s="1"/>
  <c r="AB5" i="7"/>
  <c r="AB22" i="7"/>
  <c r="AB51" i="7" s="1"/>
  <c r="AP20" i="7"/>
  <c r="AB18" i="7"/>
  <c r="AB47" i="7" s="1"/>
  <c r="AP16" i="7"/>
  <c r="AB14" i="7"/>
  <c r="AB43" i="7" s="1"/>
  <c r="AP12" i="7"/>
  <c r="AB10" i="7"/>
  <c r="AB39" i="7" s="1"/>
  <c r="AP8" i="7"/>
  <c r="AB6" i="7"/>
  <c r="AB35" i="7" s="1"/>
  <c r="AB23" i="7"/>
  <c r="AB19" i="7"/>
  <c r="AB48" i="7" s="1"/>
  <c r="AB15" i="7"/>
  <c r="AB11" i="7"/>
  <c r="AB7" i="7"/>
  <c r="AB36" i="7" s="1"/>
  <c r="AB20" i="7"/>
  <c r="AB49" i="7" s="1"/>
  <c r="AP18" i="7"/>
  <c r="AB16" i="7"/>
  <c r="AP14" i="7"/>
  <c r="AB12" i="7"/>
  <c r="AB41" i="7" s="1"/>
  <c r="AP10" i="7"/>
  <c r="AB8" i="7"/>
  <c r="AB4" i="7"/>
  <c r="AA53" i="7"/>
  <c r="AP34" i="7"/>
  <c r="AA35" i="7"/>
  <c r="AP38" i="7"/>
  <c r="AA39" i="7"/>
  <c r="AP42" i="7"/>
  <c r="AA43" i="7"/>
  <c r="AP46" i="7"/>
  <c r="AA47" i="7"/>
  <c r="AP50" i="7"/>
  <c r="AA51" i="7"/>
  <c r="AB33" i="7"/>
  <c r="AB34" i="7"/>
  <c r="AB37" i="7"/>
  <c r="AB40" i="7"/>
  <c r="AB42" i="7"/>
  <c r="AB44" i="7"/>
  <c r="AB45" i="7"/>
  <c r="AB46" i="7"/>
  <c r="AB50" i="7"/>
  <c r="AB52" i="7"/>
  <c r="V5" i="13" l="1"/>
  <c r="O11" i="13"/>
  <c r="R5" i="13"/>
</calcChain>
</file>

<file path=xl/sharedStrings.xml><?xml version="1.0" encoding="utf-8"?>
<sst xmlns="http://schemas.openxmlformats.org/spreadsheetml/2006/main" count="3928" uniqueCount="1233">
  <si>
    <t>Title/ Article</t>
  </si>
  <si>
    <t>Legal name of criminal offence</t>
  </si>
  <si>
    <t xml:space="preserve">Reported* and resolved ** criminal offences 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</si>
  <si>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</si>
  <si>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</si>
  <si>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</si>
  <si>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</si>
  <si>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</si>
  <si>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</si>
  <si>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</si>
  <si>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</si>
  <si>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</si>
  <si>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</si>
  <si>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Reported</t>
  </si>
  <si>
    <t>Resolved</t>
  </si>
  <si>
    <t>IX.</t>
  </si>
  <si>
    <t>CRIMES AGAINST HUMANITY AND HUMAN DIGNITY</t>
  </si>
  <si>
    <t>90.</t>
  </si>
  <si>
    <t>Crime against  Humanity</t>
  </si>
  <si>
    <t>91.</t>
  </si>
  <si>
    <t>War Crime</t>
  </si>
  <si>
    <t>96.</t>
  </si>
  <si>
    <t xml:space="preserve">Command Responsibility </t>
  </si>
  <si>
    <t>97.</t>
  </si>
  <si>
    <t>Terrorism</t>
  </si>
  <si>
    <t>99.</t>
  </si>
  <si>
    <t>Public Incitement to Terrorism</t>
  </si>
  <si>
    <t>105.</t>
  </si>
  <si>
    <t>Slavery</t>
  </si>
  <si>
    <t>106.</t>
  </si>
  <si>
    <t>Trafficking in Human Beings</t>
  </si>
  <si>
    <t>X.</t>
  </si>
  <si>
    <t>CRIMINAL OFFENCES AGAINST LIFE  AND LIMB</t>
  </si>
  <si>
    <t>110.</t>
  </si>
  <si>
    <t>Murder</t>
  </si>
  <si>
    <t>Murder (attempt)</t>
  </si>
  <si>
    <t>111.</t>
  </si>
  <si>
    <t>Aggravated Murder</t>
  </si>
  <si>
    <t>Aggravated Murder (attempt)</t>
  </si>
  <si>
    <t>112.</t>
  </si>
  <si>
    <t>Manslaughter</t>
  </si>
  <si>
    <t>113.</t>
  </si>
  <si>
    <t xml:space="preserve">Negligent Homicide </t>
  </si>
  <si>
    <t>114.</t>
  </si>
  <si>
    <t>Participation in Suicide</t>
  </si>
  <si>
    <t>115.</t>
  </si>
  <si>
    <t>Unlawful Termination of Pregnancy</t>
  </si>
  <si>
    <t>117.</t>
  </si>
  <si>
    <t>Bodily Injury</t>
  </si>
  <si>
    <t>118.</t>
  </si>
  <si>
    <t>Serious Bodily Injury</t>
  </si>
  <si>
    <t>119.</t>
  </si>
  <si>
    <t>Particularly serious bodily injury</t>
  </si>
  <si>
    <t>120.</t>
  </si>
  <si>
    <t>Serious Bodily Injury Resulting in Death</t>
  </si>
  <si>
    <t>121.</t>
  </si>
  <si>
    <t>Serious Bodily Injury Caused by Negligence</t>
  </si>
  <si>
    <t>122.</t>
  </si>
  <si>
    <t>Participation in an Affray</t>
  </si>
  <si>
    <t>123.</t>
  </si>
  <si>
    <t>Failure to Render Assistance</t>
  </si>
  <si>
    <t>124.</t>
  </si>
  <si>
    <t>Abandonment of An infirm Person</t>
  </si>
  <si>
    <t>XI.</t>
  </si>
  <si>
    <t>CRIMINAL OFFENCES AGAINST HUMAN RIGHTS AND FUNDAMENTAL FREEDOMS</t>
  </si>
  <si>
    <t>125.</t>
  </si>
  <si>
    <t>Violation of Equality</t>
  </si>
  <si>
    <t>126.</t>
  </si>
  <si>
    <t>Violation of the Freedom to Express National Affiliation</t>
  </si>
  <si>
    <t>129.</t>
  </si>
  <si>
    <t>Violation of the Right of Assosiation</t>
  </si>
  <si>
    <t>XII.</t>
  </si>
  <si>
    <t>CRIMINAL OFFENCES AGAINST LABOUR RELATIONS AND SOCIAL INSURANCE</t>
  </si>
  <si>
    <t>131.</t>
  </si>
  <si>
    <t xml:space="preserve">Violation of the Right to Work </t>
  </si>
  <si>
    <t>132.</t>
  </si>
  <si>
    <t xml:space="preserve">Non-Payment of Salaries </t>
  </si>
  <si>
    <t>133.</t>
  </si>
  <si>
    <t xml:space="preserve">Workplace Mistreatment </t>
  </si>
  <si>
    <t>134.</t>
  </si>
  <si>
    <t>Violation of Social Insurance Rights</t>
  </si>
  <si>
    <t>135.</t>
  </si>
  <si>
    <t>Illegal Employment</t>
  </si>
  <si>
    <t>XIII.</t>
  </si>
  <si>
    <t>CRIMINAL OFFENCES AGAINST PERSONAL FREEDOM</t>
  </si>
  <si>
    <t>136.</t>
  </si>
  <si>
    <t>Unlawful Deprivation of Liberty</t>
  </si>
  <si>
    <t>137.</t>
  </si>
  <si>
    <t>Kidnapping</t>
  </si>
  <si>
    <t>138.</t>
  </si>
  <si>
    <t>Coercion</t>
  </si>
  <si>
    <t>139.</t>
  </si>
  <si>
    <t>Threat</t>
  </si>
  <si>
    <t>140.</t>
  </si>
  <si>
    <t>Stalking</t>
  </si>
  <si>
    <t>XIV.</t>
  </si>
  <si>
    <t>CRIMINAL OFFENCES AGAINST PRIVACY</t>
  </si>
  <si>
    <t>141.</t>
  </si>
  <si>
    <t xml:space="preserve">Violation of the Inviolability of the Home and Business Premises </t>
  </si>
  <si>
    <t>142.</t>
  </si>
  <si>
    <t>Violation of the Privacy of Correspondence and Other Parcels</t>
  </si>
  <si>
    <t>143.</t>
  </si>
  <si>
    <t>Unauthorised Audio Recording and Eavesdropping</t>
  </si>
  <si>
    <t>144.</t>
  </si>
  <si>
    <t>Unauthorised Taking of Pictures</t>
  </si>
  <si>
    <t>144.a</t>
  </si>
  <si>
    <t>Abuse of sexually explicit videos</t>
  </si>
  <si>
    <t>145.</t>
  </si>
  <si>
    <t>Unauthorised Disclosure of a Professional Secret</t>
  </si>
  <si>
    <t>146.</t>
  </si>
  <si>
    <t>Illegal Use of Personal Data</t>
  </si>
  <si>
    <t>XV.</t>
  </si>
  <si>
    <t>CRIMINAL OFFENCES AGAINST HONOUR AND REPUTATION</t>
  </si>
  <si>
    <t>148.</t>
  </si>
  <si>
    <t>Defamation</t>
  </si>
  <si>
    <t>149.</t>
  </si>
  <si>
    <t>(Intentional) Defamation</t>
  </si>
  <si>
    <t>XVI.</t>
  </si>
  <si>
    <t>CRIMINAL OFFENCES AGAINST SEXUAL FREEDOM</t>
  </si>
  <si>
    <t>152.</t>
  </si>
  <si>
    <t>Non-Consensual Sexual Intercourse</t>
  </si>
  <si>
    <t>153.</t>
  </si>
  <si>
    <t>Rape</t>
  </si>
  <si>
    <t>Rape (attempt)</t>
  </si>
  <si>
    <t>154.</t>
  </si>
  <si>
    <t>Serious Criminal Offences against Sexual Freedom</t>
  </si>
  <si>
    <t>155.</t>
  </si>
  <si>
    <t>Lewd Acts</t>
  </si>
  <si>
    <t>156.</t>
  </si>
  <si>
    <t>Sexual Harassment</t>
  </si>
  <si>
    <t>157.</t>
  </si>
  <si>
    <t>Prostitution</t>
  </si>
  <si>
    <t>XVII.</t>
  </si>
  <si>
    <t>CRIMINAL OFFENCES OF SEXUAL ABUSE
AND SEXUAL EXPLOITATION OF CHILDREN</t>
  </si>
  <si>
    <t>158.</t>
  </si>
  <si>
    <t>Sexual Abuse of a Child under the Age of Fifteen</t>
  </si>
  <si>
    <t>159.</t>
  </si>
  <si>
    <t xml:space="preserve">Sexual Abuse of a Child over the Age of Fifteen </t>
  </si>
  <si>
    <t>160.</t>
  </si>
  <si>
    <t>Satisfying Lust in the Presence of a Child
under the Age of Fifteen</t>
  </si>
  <si>
    <t>161.</t>
  </si>
  <si>
    <t xml:space="preserve">Child Enticement for the Purpose of Satisfying Sexual Needs </t>
  </si>
  <si>
    <t>162.</t>
  </si>
  <si>
    <t>Child Pandering</t>
  </si>
  <si>
    <t>163.</t>
  </si>
  <si>
    <t>Exploitation of Children for Pornography</t>
  </si>
  <si>
    <t>164.</t>
  </si>
  <si>
    <t>Exploitation of Children for Pornographic Performances</t>
  </si>
  <si>
    <t>165.</t>
  </si>
  <si>
    <t xml:space="preserve">Introducing Pornography to Children </t>
  </si>
  <si>
    <t>166.</t>
  </si>
  <si>
    <t>Serious Criminal Offence of Child Sexual Abuse and Exploitation</t>
  </si>
  <si>
    <t>XVIII.</t>
  </si>
  <si>
    <t>CRIMINAL OFFENCES AGAINST MARRIAGE,
FAMILY AND CHILDREN</t>
  </si>
  <si>
    <t>167.</t>
  </si>
  <si>
    <t>Bigamy</t>
  </si>
  <si>
    <t>170.</t>
  </si>
  <si>
    <t>Enabling Nonmarital Cohabitation with a Child</t>
  </si>
  <si>
    <t>171.</t>
  </si>
  <si>
    <t>Abandonment of a  Family Member in a Situation of  Distress</t>
  </si>
  <si>
    <t>172.</t>
  </si>
  <si>
    <t xml:space="preserve">Violation of Duty of Maintenance </t>
  </si>
  <si>
    <t>173.</t>
  </si>
  <si>
    <t>Non-Implementation of the Decision for the Protection of Child Welfare</t>
  </si>
  <si>
    <t>174.</t>
  </si>
  <si>
    <t>Abduction of a Child</t>
  </si>
  <si>
    <t>175.</t>
  </si>
  <si>
    <t>Change in Family Status</t>
  </si>
  <si>
    <t>176.</t>
  </si>
  <si>
    <t>Child Desertion</t>
  </si>
  <si>
    <t>177.</t>
  </si>
  <si>
    <t xml:space="preserve">Neglect and Abuse of the Rights of a Child </t>
  </si>
  <si>
    <t>178.</t>
  </si>
  <si>
    <t>Violation of the Privacy of a Child</t>
  </si>
  <si>
    <t>179.</t>
  </si>
  <si>
    <t>Incest</t>
  </si>
  <si>
    <t>179.a</t>
  </si>
  <si>
    <t>Family violence</t>
  </si>
  <si>
    <t>XIX.</t>
  </si>
  <si>
    <t xml:space="preserve">CRIMINAL OFFENCES AGAINST THE HEALTH OF PEOPLE </t>
  </si>
  <si>
    <t>180.</t>
  </si>
  <si>
    <t>Spread and Transmission of Contagious Diseases</t>
  </si>
  <si>
    <t>181.</t>
  </si>
  <si>
    <t>Medical Malpractice</t>
  </si>
  <si>
    <t>183.</t>
  </si>
  <si>
    <t xml:space="preserve">Failure to Render Medical Aid in Emergencies </t>
  </si>
  <si>
    <t>184.</t>
  </si>
  <si>
    <t>Medical Quackery</t>
  </si>
  <si>
    <t>185.</t>
  </si>
  <si>
    <t xml:space="preserve">Counterfeiting of Medicines or Medical Products </t>
  </si>
  <si>
    <t>188.</t>
  </si>
  <si>
    <t>Production and Circulating of Products Harmful to Human Health</t>
  </si>
  <si>
    <t>189.</t>
  </si>
  <si>
    <t>Careless Inspection of Meat Intended for Consumption</t>
  </si>
  <si>
    <t>190.</t>
  </si>
  <si>
    <t xml:space="preserve">Unauthorised Possession, Manufacture of and Trade in Illicit Drugs and Substances Banned in Sports </t>
  </si>
  <si>
    <t>191.</t>
  </si>
  <si>
    <t>Enabling the Use of Illicit Drugs or Substances Banned in Sports</t>
  </si>
  <si>
    <t>191. a</t>
  </si>
  <si>
    <t>Illicit Production and Trafficking of Prohibited Substances in Sport</t>
  </si>
  <si>
    <t>XX.</t>
  </si>
  <si>
    <t>CRIMINAL OFFENCES AGAINST THE ENVIRONMENT</t>
  </si>
  <si>
    <t>193.</t>
  </si>
  <si>
    <t xml:space="preserve">Environmental Pollution </t>
  </si>
  <si>
    <t>196.</t>
  </si>
  <si>
    <t xml:space="preserve">Endangerment of the Environment with Waste </t>
  </si>
  <si>
    <t>197.</t>
  </si>
  <si>
    <t>Endangering the Environment with Industrial Plant</t>
  </si>
  <si>
    <t>200.</t>
  </si>
  <si>
    <t xml:space="preserve">Destruction of Protected Natural Values </t>
  </si>
  <si>
    <t>201.</t>
  </si>
  <si>
    <t>Destruction of Habitat</t>
  </si>
  <si>
    <t>202.</t>
  </si>
  <si>
    <t xml:space="preserve">Trade in Protected Natural Values </t>
  </si>
  <si>
    <t>203.</t>
  </si>
  <si>
    <t xml:space="preserve">Unlawful Introduction of Wild Species or GMOs into the Environment </t>
  </si>
  <si>
    <t>204.</t>
  </si>
  <si>
    <t xml:space="preserve">Poaching Game and Fish </t>
  </si>
  <si>
    <t>205.</t>
  </si>
  <si>
    <t>Killing or Torture of Animals</t>
  </si>
  <si>
    <t>208.</t>
  </si>
  <si>
    <t>Veterinary Malpractice</t>
  </si>
  <si>
    <t>209.</t>
  </si>
  <si>
    <t>Devastation of Forests</t>
  </si>
  <si>
    <t>211.</t>
  </si>
  <si>
    <t>Unlawful Exploitation of Mineral Resources</t>
  </si>
  <si>
    <t>212.</t>
  </si>
  <si>
    <t>Unlawful Construction</t>
  </si>
  <si>
    <t>XXI.</t>
  </si>
  <si>
    <t>CRIMINAL OFFENCES AGAINST GENERAL SAFETY</t>
  </si>
  <si>
    <t>215.</t>
  </si>
  <si>
    <t xml:space="preserve">Endangerment to Life and Property by a Generally Dangerous Act or Means </t>
  </si>
  <si>
    <t>216.</t>
  </si>
  <si>
    <t xml:space="preserve">Destruction of or Damage to Public-Use Devices </t>
  </si>
  <si>
    <t>217.</t>
  </si>
  <si>
    <t>Destruction of or Damage to Safety Devices at Work</t>
  </si>
  <si>
    <t>218.</t>
  </si>
  <si>
    <t>Destruction, Damage or Misuse of Warning Signs</t>
  </si>
  <si>
    <t>220.</t>
  </si>
  <si>
    <t>Handling of Generally Dangerous Substances</t>
  </si>
  <si>
    <t>221.</t>
  </si>
  <si>
    <t xml:space="preserve">Dangerous Execution of Construction Works </t>
  </si>
  <si>
    <t>222.</t>
  </si>
  <si>
    <t>Serious Criminal Offences against General Safety</t>
  </si>
  <si>
    <t>XXII.</t>
  </si>
  <si>
    <t xml:space="preserve">CRIMINAL OFFENCES AGAINST TRAFFIC SAFETY </t>
  </si>
  <si>
    <t>224.</t>
  </si>
  <si>
    <t xml:space="preserve">Endangering Traffic by a Dangerous Act or Dangerous Means </t>
  </si>
  <si>
    <t>225.</t>
  </si>
  <si>
    <t>Endangering Special Types of Traffic</t>
  </si>
  <si>
    <t>226.</t>
  </si>
  <si>
    <t xml:space="preserve">Wanton Driving in Road Traffic </t>
  </si>
  <si>
    <t>227.</t>
  </si>
  <si>
    <t xml:space="preserve">Causing a Road Traffic Accident </t>
  </si>
  <si>
    <t>XXIII.</t>
  </si>
  <si>
    <t>CRIMINAL OFFENCES AGAINST PROPERTY</t>
  </si>
  <si>
    <t>228.</t>
  </si>
  <si>
    <t>Theft</t>
  </si>
  <si>
    <t>229.</t>
  </si>
  <si>
    <t>Aggravated Theft</t>
  </si>
  <si>
    <t>230.</t>
  </si>
  <si>
    <t>Robbery</t>
  </si>
  <si>
    <t>231.</t>
  </si>
  <si>
    <t>Violent Theft</t>
  </si>
  <si>
    <t>232.</t>
  </si>
  <si>
    <t>Embezzlement</t>
  </si>
  <si>
    <t>233.</t>
  </si>
  <si>
    <t>Embezzlement at Work</t>
  </si>
  <si>
    <t>234.</t>
  </si>
  <si>
    <t xml:space="preserve">Unauthorised Use of Another’s Movable Property </t>
  </si>
  <si>
    <t>235.</t>
  </si>
  <si>
    <t>Property Damage</t>
  </si>
  <si>
    <t>236.</t>
  </si>
  <si>
    <t>Fraud</t>
  </si>
  <si>
    <t>237.</t>
  </si>
  <si>
    <t>Pyramid Scheme</t>
  </si>
  <si>
    <t>238.</t>
  </si>
  <si>
    <t>Insurance Misuse</t>
  </si>
  <si>
    <t>239.</t>
  </si>
  <si>
    <t xml:space="preserve">Misuse of Cheques and Payment Cards </t>
  </si>
  <si>
    <t>240.</t>
  </si>
  <si>
    <t>Abuse of Trust</t>
  </si>
  <si>
    <t>241.</t>
  </si>
  <si>
    <t xml:space="preserve">Violation of Another’s Rights </t>
  </si>
  <si>
    <t>242.</t>
  </si>
  <si>
    <t xml:space="preserve">Usurious Contract </t>
  </si>
  <si>
    <t>243.</t>
  </si>
  <si>
    <t>Extortion</t>
  </si>
  <si>
    <t>244.</t>
  </si>
  <si>
    <t>Concealment</t>
  </si>
  <si>
    <t>244.a</t>
  </si>
  <si>
    <t>Unauthorized possession of a non-cash payment instrument</t>
  </si>
  <si>
    <t>XXIV.</t>
  </si>
  <si>
    <t>CRIMINAL OFFENCES AGAINST THE ECONOMY</t>
  </si>
  <si>
    <t>246.</t>
  </si>
  <si>
    <t>Abuse of Trust in Business Dealings</t>
  </si>
  <si>
    <t>247.</t>
  </si>
  <si>
    <t>Fraud in Business Dealings</t>
  </si>
  <si>
    <t>248.</t>
  </si>
  <si>
    <t xml:space="preserve">Violation of Duty to Keep Commercial and Business Records </t>
  </si>
  <si>
    <t>249.</t>
  </si>
  <si>
    <t>Violation of Creditors’ Rights in Business Dealings</t>
  </si>
  <si>
    <t>250.</t>
  </si>
  <si>
    <t xml:space="preserve">Favouritism towards Creditors </t>
  </si>
  <si>
    <t>251.</t>
  </si>
  <si>
    <t>Receiving or Giving Bribes during Bankruptcy Proceedings</t>
  </si>
  <si>
    <t>252.</t>
  </si>
  <si>
    <t>Receiving Bribes in Business Dealings</t>
  </si>
  <si>
    <t>253.</t>
  </si>
  <si>
    <t>Giving Bribes in Business Dealings</t>
  </si>
  <si>
    <t>254.</t>
  </si>
  <si>
    <t>Misuse of Public Procurement Procedures</t>
  </si>
  <si>
    <t>255.</t>
  </si>
  <si>
    <t>Deceptive Advertising</t>
  </si>
  <si>
    <t>256.</t>
  </si>
  <si>
    <t xml:space="preserve">Tax or Customs Duty Evasion </t>
  </si>
  <si>
    <t>257.</t>
  </si>
  <si>
    <t>Avoiding Customs Controls</t>
  </si>
  <si>
    <t>258.</t>
  </si>
  <si>
    <t xml:space="preserve">Subsidy Fraud </t>
  </si>
  <si>
    <t>259.</t>
  </si>
  <si>
    <t>Insider Dealing</t>
  </si>
  <si>
    <t>261.</t>
  </si>
  <si>
    <t>Unauthorised Use of Another’s Company Name</t>
  </si>
  <si>
    <t>262.</t>
  </si>
  <si>
    <t>Disclosure and Unauthorised Obtainment of a Business Secret</t>
  </si>
  <si>
    <t>263.</t>
  </si>
  <si>
    <t>Illicit Production</t>
  </si>
  <si>
    <t>264.</t>
  </si>
  <si>
    <t>Illicit Trade</t>
  </si>
  <si>
    <t>265.</t>
  </si>
  <si>
    <t>Money Laundering</t>
  </si>
  <si>
    <t>XXV.</t>
  </si>
  <si>
    <t>CRIMINAL OFFENCES AGAINST COMPUTER SYSTEMS, PROGRAMMES AND DATA</t>
  </si>
  <si>
    <t>266.</t>
  </si>
  <si>
    <t xml:space="preserve">Unauthorised Access </t>
  </si>
  <si>
    <t>267.</t>
  </si>
  <si>
    <t>Computer System Interference</t>
  </si>
  <si>
    <t>268.</t>
  </si>
  <si>
    <t>Damage to Computer Data</t>
  </si>
  <si>
    <t>269.</t>
  </si>
  <si>
    <t>Unauthorised Interception of Computer Data</t>
  </si>
  <si>
    <t>270.</t>
  </si>
  <si>
    <t>Computer-related Forgery</t>
  </si>
  <si>
    <t>271.</t>
  </si>
  <si>
    <t>Computer-related Fraud</t>
  </si>
  <si>
    <t>272.</t>
  </si>
  <si>
    <t>Misuse of Devices</t>
  </si>
  <si>
    <t>XXVI.</t>
  </si>
  <si>
    <t>CRIMINAL OFFENCES OF FORGERY</t>
  </si>
  <si>
    <t>274.</t>
  </si>
  <si>
    <t>Counterfeiting Money</t>
  </si>
  <si>
    <t>275.</t>
  </si>
  <si>
    <t>Counterfeiting Securities</t>
  </si>
  <si>
    <t>276.</t>
  </si>
  <si>
    <t>Counterfeiting Value Signs</t>
  </si>
  <si>
    <t>277.</t>
  </si>
  <si>
    <t>Counterfeiting Signs for the Marking of Goods and Falsifying Measures and Weights</t>
  </si>
  <si>
    <t>278.</t>
  </si>
  <si>
    <t>Forging Documents</t>
  </si>
  <si>
    <t>279.</t>
  </si>
  <si>
    <t>Forging Official or Business Documents</t>
  </si>
  <si>
    <t>280.</t>
  </si>
  <si>
    <t>Abuse of Identification Document</t>
  </si>
  <si>
    <t>281.</t>
  </si>
  <si>
    <t>Certification of Untrue Content</t>
  </si>
  <si>
    <t>282.</t>
  </si>
  <si>
    <t xml:space="preserve">Issuing and Using an Untrue Medical or Veterinary Certificate </t>
  </si>
  <si>
    <t>283.</t>
  </si>
  <si>
    <t xml:space="preserve">Producing, Procuring, Possessing, Selling or Giving to Another for Use Forgery Tools </t>
  </si>
  <si>
    <t>XXVII.</t>
  </si>
  <si>
    <t>CRIMINAL OFFENCES AGAINST INTELLECTUAL PROPERTY</t>
  </si>
  <si>
    <t>284.</t>
  </si>
  <si>
    <t xml:space="preserve">Infringement of the Personal Rights of an Author or Artist Performer </t>
  </si>
  <si>
    <t>285.</t>
  </si>
  <si>
    <t>Illicit Use of a Copyright Work or Performance by an Artist Performer</t>
  </si>
  <si>
    <t>286.</t>
  </si>
  <si>
    <t xml:space="preserve">Infringement of Other Copyright-related Rights to </t>
  </si>
  <si>
    <t>288.</t>
  </si>
  <si>
    <t>Trademark Infringement</t>
  </si>
  <si>
    <t>289.</t>
  </si>
  <si>
    <t>Infringement of Registered Designation of Origin</t>
  </si>
  <si>
    <t>XXVIII.</t>
  </si>
  <si>
    <t>CRIMINAL OFFENCES AGAINST OFFICIAL DUTY</t>
  </si>
  <si>
    <t>291.</t>
  </si>
  <si>
    <t xml:space="preserve">Abuse of Position and Authority </t>
  </si>
  <si>
    <t>292.</t>
  </si>
  <si>
    <t>Unlawful Favouritism</t>
  </si>
  <si>
    <t>293.</t>
  </si>
  <si>
    <t>Taking a Bribe</t>
  </si>
  <si>
    <t>294.</t>
  </si>
  <si>
    <t>Giving a Bribe</t>
  </si>
  <si>
    <t>295.</t>
  </si>
  <si>
    <t>Trading in Influence</t>
  </si>
  <si>
    <t>296.</t>
  </si>
  <si>
    <t xml:space="preserve">Giving a Bribe for Trading in Influence </t>
  </si>
  <si>
    <t>297.</t>
  </si>
  <si>
    <t>Extortion of Testimony</t>
  </si>
  <si>
    <t>300.</t>
  </si>
  <si>
    <t>Disclosure of Official Secret</t>
  </si>
  <si>
    <t>XXIX.</t>
  </si>
  <si>
    <t>CRIMINAL OFFENCES AGAINST THE JUDICIARY</t>
  </si>
  <si>
    <t>302.</t>
  </si>
  <si>
    <t>Failure to Report the Commission of a Criminal Offence</t>
  </si>
  <si>
    <t>303.</t>
  </si>
  <si>
    <t>Assisting the Perpetrator Following the Commission of a Criminal Offence</t>
  </si>
  <si>
    <t>304.</t>
  </si>
  <si>
    <t>False Reporting of a Criminal Offence</t>
  </si>
  <si>
    <t>305.</t>
  </si>
  <si>
    <t>Giving False Testimony</t>
  </si>
  <si>
    <t>306.</t>
  </si>
  <si>
    <t>Obstruction of Justice</t>
  </si>
  <si>
    <t>307.</t>
  </si>
  <si>
    <t>Violation of Secrecy of Proceedings</t>
  </si>
  <si>
    <t>310.</t>
  </si>
  <si>
    <t>Enabling a Person Deprived of Liberty to Flee</t>
  </si>
  <si>
    <t>311.</t>
  </si>
  <si>
    <t xml:space="preserve">Failure to Comply with Security Measures </t>
  </si>
  <si>
    <t>312.</t>
  </si>
  <si>
    <t xml:space="preserve">Coercion against a Judicial Official </t>
  </si>
  <si>
    <t>313.</t>
  </si>
  <si>
    <t>Unlicensed Practice of Law</t>
  </si>
  <si>
    <t>XXX.</t>
  </si>
  <si>
    <t>CRIMINAL OFFENCES AGAINST PUBLIC ORDER</t>
  </si>
  <si>
    <t>314.</t>
  </si>
  <si>
    <t>Coercion against a Public Official</t>
  </si>
  <si>
    <t>315.</t>
  </si>
  <si>
    <t>Attack on a Public Official</t>
  </si>
  <si>
    <t>315. a</t>
  </si>
  <si>
    <t>Use of Force against a Healthcare Professional</t>
  </si>
  <si>
    <t>315. b</t>
  </si>
  <si>
    <t>Use of Force against a Person Performing Duties of Public Interest or Working in Public Service</t>
  </si>
  <si>
    <t>316.</t>
  </si>
  <si>
    <t>False Alarm</t>
  </si>
  <si>
    <t>317.</t>
  </si>
  <si>
    <t>Removal and Damage of an Official Seal and Mark</t>
  </si>
  <si>
    <t>318.</t>
  </si>
  <si>
    <t xml:space="preserve">Taking or Destroying an Official Seal or Official Document </t>
  </si>
  <si>
    <t>319.</t>
  </si>
  <si>
    <t>Damage to and Illicit Export of Cultural Property</t>
  </si>
  <si>
    <t>320.</t>
  </si>
  <si>
    <t>Illicit Research Work and Appropriation of Cultural Property</t>
  </si>
  <si>
    <t>322.</t>
  </si>
  <si>
    <t>Unauthorised Performance of an Official Act</t>
  </si>
  <si>
    <t>323.</t>
  </si>
  <si>
    <t xml:space="preserve">Illegal Debt Collection </t>
  </si>
  <si>
    <t>323.a</t>
  </si>
  <si>
    <t>Violent behaviour</t>
  </si>
  <si>
    <t>324.</t>
  </si>
  <si>
    <t>Provoking Riots</t>
  </si>
  <si>
    <t>325.</t>
  </si>
  <si>
    <t>Public Incitement to Violence and Hatred</t>
  </si>
  <si>
    <t>326.</t>
  </si>
  <si>
    <t>Unlawful Entry into, Movement or Residence in the Republic of Croatia</t>
  </si>
  <si>
    <t>327.</t>
  </si>
  <si>
    <t>Conspiracy to Commit a Criminal Offence</t>
  </si>
  <si>
    <t>328.</t>
  </si>
  <si>
    <t>Criminal Association</t>
  </si>
  <si>
    <t>330.</t>
  </si>
  <si>
    <t xml:space="preserve">Making and Procuring Weapons and Means for Committing a Criminal Offence </t>
  </si>
  <si>
    <t>331.</t>
  </si>
  <si>
    <t>Unlawful Possession, Making and Procurement of Weapons and Explosive Devices</t>
  </si>
  <si>
    <t>332.</t>
  </si>
  <si>
    <t xml:space="preserve">Disturbing the Peace of the Dead </t>
  </si>
  <si>
    <t>XXXI.</t>
  </si>
  <si>
    <t>CRIMINAL OFFENCES AGAINST THE RIGHT TO VOTE</t>
  </si>
  <si>
    <t>333.</t>
  </si>
  <si>
    <t>Violation of the Voters’ Freedom of Choice</t>
  </si>
  <si>
    <t>335.</t>
  </si>
  <si>
    <t>Abuse of the Right to Vote</t>
  </si>
  <si>
    <t>337.</t>
  </si>
  <si>
    <t>Destruction and Falsification of Ballot Documentation</t>
  </si>
  <si>
    <t>338.</t>
  </si>
  <si>
    <t>Electoral Fraud</t>
  </si>
  <si>
    <t>339.</t>
  </si>
  <si>
    <t>Bribery of the representatives</t>
  </si>
  <si>
    <t>XXXII.</t>
  </si>
  <si>
    <t>CRIMINAL OFFENCES AGAINST THE REPUBLIC OF CROATIA</t>
  </si>
  <si>
    <t>346.</t>
  </si>
  <si>
    <t>Coercion against the Most Senior State Officials of the Republic of Croatia</t>
  </si>
  <si>
    <t>347.</t>
  </si>
  <si>
    <t>Disclosure of classified information</t>
  </si>
  <si>
    <t>349.</t>
  </si>
  <si>
    <t xml:space="preserve">Damaging the Reputation of the Republic of Croatia </t>
  </si>
  <si>
    <t>XXXIII.</t>
  </si>
  <si>
    <t>CRIMINAL OFFENCES AGAINST A FOREIGN STATE OR INTERNATIONAL ORGANISATION</t>
  </si>
  <si>
    <t>355.</t>
  </si>
  <si>
    <t>Threat to an Internationally Protected Person</t>
  </si>
  <si>
    <t>356.</t>
  </si>
  <si>
    <t xml:space="preserve">Damaging the Reputation of a Foreign State and International Organisation </t>
  </si>
  <si>
    <t>Other:</t>
  </si>
  <si>
    <t>TOTAL</t>
  </si>
  <si>
    <t>Criminal offences the proceedings of which are instituted ex officio</t>
  </si>
  <si>
    <t>Department of Strategic Planning, Analysis and Development</t>
  </si>
  <si>
    <t>Reported* and resolved ** criminal offences for 1998. - 2012</t>
  </si>
  <si>
    <t>Average</t>
  </si>
  <si>
    <t>Average - % out of total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</si>
  <si>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</si>
  <si>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</si>
  <si>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</si>
  <si>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</si>
  <si>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</si>
  <si>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</si>
  <si>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</si>
  <si>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</si>
  <si>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</si>
  <si>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</si>
  <si>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</si>
  <si>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</si>
  <si>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</si>
  <si>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</si>
  <si>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</si>
  <si>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X. Criminal offences against life and limb</t>
  </si>
  <si>
    <t>90./33.</t>
  </si>
  <si>
    <t>Murder - attempt</t>
  </si>
  <si>
    <t>Aggravated murder</t>
  </si>
  <si>
    <t>91./33</t>
  </si>
  <si>
    <t>Aggravated murder attempt</t>
  </si>
  <si>
    <t xml:space="preserve">92.  </t>
  </si>
  <si>
    <t xml:space="preserve">93. </t>
  </si>
  <si>
    <t>Infanticide</t>
  </si>
  <si>
    <t xml:space="preserve">94. </t>
  </si>
  <si>
    <t>Killing on request</t>
  </si>
  <si>
    <t xml:space="preserve">95.  </t>
  </si>
  <si>
    <t>Negligent homicide</t>
  </si>
  <si>
    <t>Participating in suicide</t>
  </si>
  <si>
    <t xml:space="preserve">97. </t>
  </si>
  <si>
    <t>Unlawful termination of pregnancy</t>
  </si>
  <si>
    <t>98.</t>
  </si>
  <si>
    <t>Bodily injury</t>
  </si>
  <si>
    <t>Aggravated bodily injury</t>
  </si>
  <si>
    <t xml:space="preserve">100. </t>
  </si>
  <si>
    <t>Bodily injury in heat of passion</t>
  </si>
  <si>
    <t>101.</t>
  </si>
  <si>
    <t>Negligent bodily injury</t>
  </si>
  <si>
    <t>102.</t>
  </si>
  <si>
    <t>Instituting of criminal proceedings for criminal offences of bodily injury</t>
  </si>
  <si>
    <t>103.</t>
  </si>
  <si>
    <t>Participation in an affray</t>
  </si>
  <si>
    <t>104.</t>
  </si>
  <si>
    <t>Failure to render aid</t>
  </si>
  <si>
    <t>Deserting a helpless person</t>
  </si>
  <si>
    <t xml:space="preserve">XI. Criminal offences against the freedom and rights of man and of the citizen </t>
  </si>
  <si>
    <t xml:space="preserve">108. </t>
  </si>
  <si>
    <t>Violating the right to peaceful assembly and public protest</t>
  </si>
  <si>
    <t xml:space="preserve">109. </t>
  </si>
  <si>
    <t>Violating the freedom of association</t>
  </si>
  <si>
    <t>Violation of the right to strike</t>
  </si>
  <si>
    <t xml:space="preserve">112. </t>
  </si>
  <si>
    <t>Violation of the right to submit complaints and petitions</t>
  </si>
  <si>
    <t xml:space="preserve">114. </t>
  </si>
  <si>
    <t>Violation of the right to work and other labour-related rights</t>
  </si>
  <si>
    <t xml:space="preserve">115. </t>
  </si>
  <si>
    <t>Violation of the right to health care and disability protection</t>
  </si>
  <si>
    <t xml:space="preserve">116. </t>
  </si>
  <si>
    <t>Violation of the Freedom to Vote</t>
  </si>
  <si>
    <t xml:space="preserve">117. </t>
  </si>
  <si>
    <t>Denial of the Right to Vote</t>
  </si>
  <si>
    <t xml:space="preserve">118. </t>
  </si>
  <si>
    <t>Abuse of the right to vote</t>
  </si>
  <si>
    <t xml:space="preserve">119. </t>
  </si>
  <si>
    <t>Violation of the Secrecy of the Ballot</t>
  </si>
  <si>
    <t xml:space="preserve">120.  </t>
  </si>
  <si>
    <t>Destruction of ballot documentation</t>
  </si>
  <si>
    <t>Electoral fraud</t>
  </si>
  <si>
    <t xml:space="preserve">122. </t>
  </si>
  <si>
    <t>Infringement of the inviolability of the person's home</t>
  </si>
  <si>
    <t xml:space="preserve">123. </t>
  </si>
  <si>
    <t>Unlawful search</t>
  </si>
  <si>
    <t xml:space="preserve">124. </t>
  </si>
  <si>
    <t>Unlawful deprivation of freedom</t>
  </si>
  <si>
    <t xml:space="preserve">125.  </t>
  </si>
  <si>
    <t xml:space="preserve">126. </t>
  </si>
  <si>
    <t>Extortion of statements by coercion</t>
  </si>
  <si>
    <t>127.</t>
  </si>
  <si>
    <t>Maltreatment in the execution of duty or public authority</t>
  </si>
  <si>
    <t>128.</t>
  </si>
  <si>
    <t xml:space="preserve">Threat </t>
  </si>
  <si>
    <t xml:space="preserve">130. </t>
  </si>
  <si>
    <t>Violating of privacy of correspondence and other pieces of mail</t>
  </si>
  <si>
    <t xml:space="preserve">131. </t>
  </si>
  <si>
    <t>Unauthorised recording and eavesdropping</t>
  </si>
  <si>
    <t xml:space="preserve">132. </t>
  </si>
  <si>
    <t>Disclosure of Professional Secrets Without Authorization</t>
  </si>
  <si>
    <t xml:space="preserve">133. </t>
  </si>
  <si>
    <t>Unauthorised use of personal data</t>
  </si>
  <si>
    <t xml:space="preserve">134. </t>
  </si>
  <si>
    <t>Disturbing the peace of the deceased</t>
  </si>
  <si>
    <t xml:space="preserve">XII. Criminal offences against the Republic of Croatia </t>
  </si>
  <si>
    <t>Violence against highest state officials</t>
  </si>
  <si>
    <t xml:space="preserve">141. </t>
  </si>
  <si>
    <t>Anti-state terrorism</t>
  </si>
  <si>
    <t>Armed rebellion</t>
  </si>
  <si>
    <t>Act of sabotage</t>
  </si>
  <si>
    <t>Disclosure of state secrets</t>
  </si>
  <si>
    <t>Publishing the contents of a state or military secret</t>
  </si>
  <si>
    <t>Espionage</t>
  </si>
  <si>
    <t>151.</t>
  </si>
  <si>
    <t>Damaging the reputation of the Republic of Croatia</t>
  </si>
  <si>
    <t>Preparation of criminal offences against the Republic of Croatia</t>
  </si>
  <si>
    <t>Punishment for the most serious forms of  Criminal Offences against the Republic of Croatia</t>
  </si>
  <si>
    <t>XIII. Criminal offences against valuables protected by international law</t>
  </si>
  <si>
    <t>Genocide</t>
  </si>
  <si>
    <t>War crime against the civilian population</t>
  </si>
  <si>
    <t xml:space="preserve">War crime against the wounded and sick </t>
  </si>
  <si>
    <t>War crime against prisoners of war</t>
  </si>
  <si>
    <t>Brutal treatment of the wounded, sick and prisoners of war</t>
  </si>
  <si>
    <t>Destruction of cultural objects or of facilities containing cultural objects</t>
  </si>
  <si>
    <t>167.a</t>
  </si>
  <si>
    <t>Command liability</t>
  </si>
  <si>
    <t xml:space="preserve">169. </t>
  </si>
  <si>
    <t>International terrorism</t>
  </si>
  <si>
    <t xml:space="preserve">Endangering the safety of internationally protected persons </t>
  </si>
  <si>
    <t>Taking of hostages</t>
  </si>
  <si>
    <t xml:space="preserve">172. </t>
  </si>
  <si>
    <t>Misuse of nuclear materials</t>
  </si>
  <si>
    <t>Abuse of narcotic drugs</t>
  </si>
  <si>
    <t>Racial and other discrimination</t>
  </si>
  <si>
    <t>Trafficking in human beings and slavery</t>
  </si>
  <si>
    <t>Torture and Other Cruel, Inhuman or Degrading Treatment</t>
  </si>
  <si>
    <t>Illegal transfer of persons across the state border</t>
  </si>
  <si>
    <t xml:space="preserve">International prostitution </t>
  </si>
  <si>
    <t xml:space="preserve">Endangering the safety of international air traffic and maritime navigation </t>
  </si>
  <si>
    <t>186.</t>
  </si>
  <si>
    <t>Damaging the reputation of a foreign state and international organisation</t>
  </si>
  <si>
    <t>187.</t>
  </si>
  <si>
    <t>Association for the purpose of committing criminal offences against the values protected by international laws</t>
  </si>
  <si>
    <t>XIV. Criminal offences against sexual freedom and morality</t>
  </si>
  <si>
    <t xml:space="preserve">188./33. </t>
  </si>
  <si>
    <t>Rape attempt</t>
  </si>
  <si>
    <t>Sexual intercourse with a helpless person</t>
  </si>
  <si>
    <t>Sexual intercourse by duress</t>
  </si>
  <si>
    <t>Sexual intercourse by abuse of position</t>
  </si>
  <si>
    <t>192.</t>
  </si>
  <si>
    <t>Sexual intercourse with a child</t>
  </si>
  <si>
    <t>Lewd acts</t>
  </si>
  <si>
    <t>194.</t>
  </si>
  <si>
    <t>Satisfying lust in the presence of a child or a juvenile</t>
  </si>
  <si>
    <t>195.</t>
  </si>
  <si>
    <t>Pandering</t>
  </si>
  <si>
    <t>Abuse of children or juveniles in pornography</t>
  </si>
  <si>
    <t>Introducing pornography to children</t>
  </si>
  <si>
    <t>197 a</t>
  </si>
  <si>
    <t>Child pornography on computer system or network</t>
  </si>
  <si>
    <t>-</t>
  </si>
  <si>
    <t>198.</t>
  </si>
  <si>
    <t>Incest - juveniles</t>
  </si>
  <si>
    <t xml:space="preserve">XV. Criminal offences against honour and reputation </t>
  </si>
  <si>
    <t>199.</t>
  </si>
  <si>
    <t>Insult</t>
  </si>
  <si>
    <t>Exposure of Personal or Family Conditions</t>
  </si>
  <si>
    <t>XVI. Criminal offences against marriage, family and youth</t>
  </si>
  <si>
    <t>206.</t>
  </si>
  <si>
    <t>Breach of family obligations</t>
  </si>
  <si>
    <t>Failure to provide maintenance</t>
  </si>
  <si>
    <t>210.</t>
  </si>
  <si>
    <t>Abduction of a child or a juvenile</t>
  </si>
  <si>
    <t>Change of family status</t>
  </si>
  <si>
    <t>Child desertion</t>
  </si>
  <si>
    <t>213.</t>
  </si>
  <si>
    <t>Neglect and maltreatment of a child or a juvenile</t>
  </si>
  <si>
    <t>214.</t>
  </si>
  <si>
    <t>Nonmarital cohabitation with a juvenile</t>
  </si>
  <si>
    <t>Obstruction and failure to perform measures to protect a child or a juvenile</t>
  </si>
  <si>
    <t>215. a</t>
  </si>
  <si>
    <t>Violent conduct within a family</t>
  </si>
  <si>
    <t xml:space="preserve">XVII. Criminal offences against property </t>
  </si>
  <si>
    <t xml:space="preserve">Theft </t>
  </si>
  <si>
    <t>Aggravated theft (total)</t>
  </si>
  <si>
    <t>217. par 1</t>
  </si>
  <si>
    <t>Aggravated theft</t>
  </si>
  <si>
    <t>217. par 2</t>
  </si>
  <si>
    <t>217. par 3</t>
  </si>
  <si>
    <t>217. par 4</t>
  </si>
  <si>
    <t>Impertinent theft</t>
  </si>
  <si>
    <t xml:space="preserve">Robbery </t>
  </si>
  <si>
    <t>219.</t>
  </si>
  <si>
    <t>Theft by coercion</t>
  </si>
  <si>
    <t>Seizure of a motor vehicle</t>
  </si>
  <si>
    <t>Malicious mischief</t>
  </si>
  <si>
    <t>223.</t>
  </si>
  <si>
    <t>Damage of data and the use of data of another</t>
  </si>
  <si>
    <t>223. a</t>
  </si>
  <si>
    <t>Computer forgery</t>
  </si>
  <si>
    <t>224. a</t>
  </si>
  <si>
    <t>Computer fraud</t>
  </si>
  <si>
    <t xml:space="preserve">225.   </t>
  </si>
  <si>
    <t>Misuse of insurance</t>
  </si>
  <si>
    <t>Misuse of a check or a credit card</t>
  </si>
  <si>
    <t>Misuse of confidence</t>
  </si>
  <si>
    <t>Violation of another person's rights</t>
  </si>
  <si>
    <t>Violation of copyright and the rights of performing artists</t>
  </si>
  <si>
    <t>Illicit use of an author's work or an artistic performance</t>
  </si>
  <si>
    <t>Violation of the rights of producers of audio or video recordings and the rights related to radio broadcasting</t>
  </si>
  <si>
    <t>Violation of patent rights</t>
  </si>
  <si>
    <t>Usurious contract</t>
  </si>
  <si>
    <t xml:space="preserve">Extortion </t>
  </si>
  <si>
    <t>Blackmail</t>
  </si>
  <si>
    <t>Concealing</t>
  </si>
  <si>
    <t>XVIII. Criminal offences against people's health</t>
  </si>
  <si>
    <t>Transmission of contagious diseases</t>
  </si>
  <si>
    <t>Transmission of venereal diseases</t>
  </si>
  <si>
    <t>Medical malpractice</t>
  </si>
  <si>
    <t xml:space="preserve">Illicit transplantation of parts of human body </t>
  </si>
  <si>
    <t>Failure to render medical aid</t>
  </si>
  <si>
    <t>Quackery</t>
  </si>
  <si>
    <t>245.</t>
  </si>
  <si>
    <t>Preparation and production of hazardous drugs</t>
  </si>
  <si>
    <t xml:space="preserve">Carelessness in preparation and dispensing of drugs </t>
  </si>
  <si>
    <t>Production and circulating of harmful foodstuffs</t>
  </si>
  <si>
    <t>Careless inspection of meat</t>
  </si>
  <si>
    <t>Serious criminal offences against people's health</t>
  </si>
  <si>
    <t>XIX. Criminal offences against the environment</t>
  </si>
  <si>
    <t>Environmental pollution</t>
  </si>
  <si>
    <t>Endangering the environment by waste disposal</t>
  </si>
  <si>
    <t>252. a</t>
  </si>
  <si>
    <t>Unlawful construction</t>
  </si>
  <si>
    <t>Endangering  the environment with installation</t>
  </si>
  <si>
    <t xml:space="preserve">Transmission of contagious diseases among animals and plants </t>
  </si>
  <si>
    <t>Veterinary malpractice</t>
  </si>
  <si>
    <t>Poaching game</t>
  </si>
  <si>
    <t>Poaching fish</t>
  </si>
  <si>
    <t>260.</t>
  </si>
  <si>
    <t>Torturing animals</t>
  </si>
  <si>
    <t>Devastation of forests</t>
  </si>
  <si>
    <t>261 a</t>
  </si>
  <si>
    <t>Unlawful exploitation of mineral resources</t>
  </si>
  <si>
    <t>Serious criminal offenses against the environment</t>
  </si>
  <si>
    <t>XX. Criminal offences against the general safety of people, property and traffic</t>
  </si>
  <si>
    <t>Endangering life and property by dangerous public acts or means</t>
  </si>
  <si>
    <t>Destruction or damage of public utility installations</t>
  </si>
  <si>
    <t xml:space="preserve">Damage of safety equipment at work </t>
  </si>
  <si>
    <t>Dangerous execution of construction works</t>
  </si>
  <si>
    <t>Handling publicly dangerous substances</t>
  </si>
  <si>
    <t xml:space="preserve">Destroying or damaging danger signs </t>
  </si>
  <si>
    <t>Failure to avert a danger</t>
  </si>
  <si>
    <t xml:space="preserve">Serious criminal offences against public safety </t>
  </si>
  <si>
    <t>Endangering road traffic</t>
  </si>
  <si>
    <t>273.</t>
  </si>
  <si>
    <t>Failure to render aid to a person who suffers serious bodily injury in a traffic accident</t>
  </si>
  <si>
    <t xml:space="preserve">XXI. Criminal offences against the safety of payment and business operations </t>
  </si>
  <si>
    <t>Counterfeiting of money</t>
  </si>
  <si>
    <t>Counterfeiting of securities</t>
  </si>
  <si>
    <t>Counterfeiting of value tokens</t>
  </si>
  <si>
    <t>Manufacturing, supplying, possessing, selling or providing of instruments of forgery</t>
  </si>
  <si>
    <t>Forgery of trademarks, measures and weights</t>
  </si>
  <si>
    <t>Money laundering</t>
  </si>
  <si>
    <t>Violating equality in performing economic activities</t>
  </si>
  <si>
    <t>Preference of creditors</t>
  </si>
  <si>
    <t>Causing bankruptcy</t>
  </si>
  <si>
    <t>Malpractice in bankruptcy proceedings</t>
  </si>
  <si>
    <t>Deceiving buyers</t>
  </si>
  <si>
    <t>Infringement of  industrial property rights and unauthorized use of another's company name</t>
  </si>
  <si>
    <t>Evasion of tax and other levies</t>
  </si>
  <si>
    <t>287.</t>
  </si>
  <si>
    <t xml:space="preserve">Violation of the obligation to keep business books </t>
  </si>
  <si>
    <t xml:space="preserve">Abuse of a monopolistic position in the market </t>
  </si>
  <si>
    <t>Unfair competition in  foreign trade operations</t>
  </si>
  <si>
    <t>290.</t>
  </si>
  <si>
    <t>Illegal trade in gold</t>
  </si>
  <si>
    <t>Unconscientious business activities</t>
  </si>
  <si>
    <t>Abuse of powers in business activities</t>
  </si>
  <si>
    <t>Fraud in business activities</t>
  </si>
  <si>
    <t>Conclusion of an unfavourable contract</t>
  </si>
  <si>
    <t>294.a</t>
  </si>
  <si>
    <t>Receiving a bribe in economic or other transactions</t>
  </si>
  <si>
    <t>294.b</t>
  </si>
  <si>
    <t xml:space="preserve">Offering a bribe in economic or other transactions </t>
  </si>
  <si>
    <t xml:space="preserve">Disclosure and unauthorised procurement of a business secret </t>
  </si>
  <si>
    <t>Illicit manufacturing</t>
  </si>
  <si>
    <t>Illicit trade</t>
  </si>
  <si>
    <t>298.</t>
  </si>
  <si>
    <t>Avoiding customs control</t>
  </si>
  <si>
    <t xml:space="preserve">XXII. Criminal offences against justice </t>
  </si>
  <si>
    <t>299.</t>
  </si>
  <si>
    <t xml:space="preserve">Failure to report the preparation of a criminal offence </t>
  </si>
  <si>
    <t xml:space="preserve">Failure to report a criminal offence </t>
  </si>
  <si>
    <t>301.</t>
  </si>
  <si>
    <t xml:space="preserve">Assistance to the perpetrator following the perpetration of a criminal offence </t>
  </si>
  <si>
    <t>False report of a criminal offence</t>
  </si>
  <si>
    <t>Making a false statement</t>
  </si>
  <si>
    <t>Obstruction of evidence</t>
  </si>
  <si>
    <t>Breach of secrecy of proceedings</t>
  </si>
  <si>
    <t>Escape of a detained person</t>
  </si>
  <si>
    <t>308.</t>
  </si>
  <si>
    <t>Thwarting Prohibitions Contained in Security Measures and Legal Consequences of Conviction</t>
  </si>
  <si>
    <t>309.</t>
  </si>
  <si>
    <t>Obstruction of justice</t>
  </si>
  <si>
    <t>Unlicensed legal services</t>
  </si>
  <si>
    <t xml:space="preserve">XXIII. Criminal offences against authenticity of documents </t>
  </si>
  <si>
    <t>Forgery of a document</t>
  </si>
  <si>
    <t>Forgery of an official document</t>
  </si>
  <si>
    <t>Special cases of forgery of a document</t>
  </si>
  <si>
    <t>Making, supplying, possessing, selling or providing means of forging documents</t>
  </si>
  <si>
    <t>Certification of untrue content</t>
  </si>
  <si>
    <t>Issuance and use of false medical or veterinary health certificates</t>
  </si>
  <si>
    <t>XXIV. Criminal offences against public order</t>
  </si>
  <si>
    <t>Obstructing an official in the performance of official duty</t>
  </si>
  <si>
    <t>Attacking an official</t>
  </si>
  <si>
    <t>Participation in a group obstructing or attacking an official</t>
  </si>
  <si>
    <t>321.</t>
  </si>
  <si>
    <t>Incitement to resistance</t>
  </si>
  <si>
    <t xml:space="preserve">Spreading false and alarming rumours </t>
  </si>
  <si>
    <t>Removal and damage of an official seal and mark</t>
  </si>
  <si>
    <t xml:space="preserve">Removal or destruction of an official seal or an official document </t>
  </si>
  <si>
    <t xml:space="preserve">Damage, destruction and illegal export of a piece of cultural or natural heritage </t>
  </si>
  <si>
    <t>Illicit research activities and usurpation of cultural heritage</t>
  </si>
  <si>
    <t xml:space="preserve">Destroying or hiding of archival material </t>
  </si>
  <si>
    <t>False impersonation</t>
  </si>
  <si>
    <t xml:space="preserve">329. </t>
  </si>
  <si>
    <t>Autocracy</t>
  </si>
  <si>
    <t>Illegal debt collection</t>
  </si>
  <si>
    <t>Conspiracy to commit a criminal offence</t>
  </si>
  <si>
    <t>Associating for the purpose to commit criminal offences</t>
  </si>
  <si>
    <t>334.</t>
  </si>
  <si>
    <t>Making and supplying weapons and instruments intended for the perpetration of a criminal offence</t>
  </si>
  <si>
    <t>Illicit possession of weapons and explosive substances</t>
  </si>
  <si>
    <t>336.</t>
  </si>
  <si>
    <t>Participating in a group committing a criminal offence</t>
  </si>
  <si>
    <t>XXV. Criminal offences against official duty</t>
  </si>
  <si>
    <t>Abuse of office and official authority</t>
  </si>
  <si>
    <t>Abuse in performing governmental duty</t>
  </si>
  <si>
    <t>Negligent performance of duty</t>
  </si>
  <si>
    <t>341.</t>
  </si>
  <si>
    <t>Violation of s duty to guard the state border</t>
  </si>
  <si>
    <t>343.</t>
  </si>
  <si>
    <t>Illegal intercession</t>
  </si>
  <si>
    <t>344.</t>
  </si>
  <si>
    <t>Fraud in the performance of a duty</t>
  </si>
  <si>
    <t>345.</t>
  </si>
  <si>
    <t>Unauthorised use</t>
  </si>
  <si>
    <t>Accepting a bribe</t>
  </si>
  <si>
    <t>348.</t>
  </si>
  <si>
    <t>Offering a bribe</t>
  </si>
  <si>
    <t>Unlawful appropriation of objects during inspection, search or enforcement proceedings</t>
  </si>
  <si>
    <t>350.</t>
  </si>
  <si>
    <t>Illegal collection and payment</t>
  </si>
  <si>
    <t>351.</t>
  </si>
  <si>
    <t>Disclosure of an official secret</t>
  </si>
  <si>
    <t>XXVI. Criminal offences against the armed forces of the Republic of Croatia</t>
  </si>
  <si>
    <t>352.</t>
  </si>
  <si>
    <t xml:space="preserve">Failure and refusal to execute an order </t>
  </si>
  <si>
    <t>354.</t>
  </si>
  <si>
    <t>Resisting a superior</t>
  </si>
  <si>
    <t>Resisting a sentry, guard, patrol, military person on duty or on similar assignments</t>
  </si>
  <si>
    <t>357.</t>
  </si>
  <si>
    <t>Assault against a military person discharging his official duty</t>
  </si>
  <si>
    <t>359.</t>
  </si>
  <si>
    <t>Maltreatment of a subordinate or a military person of a lower rank</t>
  </si>
  <si>
    <t>360.</t>
  </si>
  <si>
    <t xml:space="preserve">Infringement of sentry, patrol or other similar duty </t>
  </si>
  <si>
    <t>361.</t>
  </si>
  <si>
    <t>Submission of false reports and information</t>
  </si>
  <si>
    <t>362.</t>
  </si>
  <si>
    <t>Failure to undertake measures for the protection of a military unit</t>
  </si>
  <si>
    <t>363.</t>
  </si>
  <si>
    <t>Failure to ensure safety in performing military exercises</t>
  </si>
  <si>
    <t>364.</t>
  </si>
  <si>
    <t>Defaulting order and evasion of military service</t>
  </si>
  <si>
    <t>365.</t>
  </si>
  <si>
    <t>Evasion of military service by mutilation or deception</t>
  </si>
  <si>
    <t>367.</t>
  </si>
  <si>
    <t xml:space="preserve">Arbitrary abandonment or desertion of a military unit or service </t>
  </si>
  <si>
    <t>369.</t>
  </si>
  <si>
    <t>Failure to fulfil material obligations</t>
  </si>
  <si>
    <t>371.</t>
  </si>
  <si>
    <t>Irregular and careless treatment of entrusted arms</t>
  </si>
  <si>
    <t>372.</t>
  </si>
  <si>
    <t xml:space="preserve">Illegal disposition of entrusted arms </t>
  </si>
  <si>
    <t>373.</t>
  </si>
  <si>
    <t>Theft of arms or parts of a means of combat</t>
  </si>
  <si>
    <t>374.</t>
  </si>
  <si>
    <t>Disclosure of a military secret</t>
  </si>
  <si>
    <t>375.</t>
  </si>
  <si>
    <t>Trespass of military installations and unauthorised making of sketches or drawings of military installations or means of combat</t>
  </si>
  <si>
    <t>Special laws</t>
  </si>
  <si>
    <t>*Reported criminal offences are all criminal offences reported to the police or discovered by the police during their own activities.</t>
  </si>
  <si>
    <t>**Resolved criminal offences are those  the police have identified the suspect of in the report year, regardless of when the crime was reported.</t>
  </si>
  <si>
    <t>Od tu kreće!!!</t>
  </si>
  <si>
    <t>Prosjek</t>
  </si>
  <si>
    <t>Teško ozlijeđeni</t>
  </si>
  <si>
    <t>Fires and technological explosions</t>
  </si>
  <si>
    <t>Fires and explosions</t>
  </si>
  <si>
    <t>Killed</t>
  </si>
  <si>
    <t>Seriously injured</t>
  </si>
  <si>
    <t>Slightly injured</t>
  </si>
  <si>
    <t>Material damage ('000.000)</t>
  </si>
  <si>
    <t>POŽ</t>
  </si>
  <si>
    <t>EKS</t>
  </si>
  <si>
    <t>Policijska uprava</t>
  </si>
  <si>
    <t>Udio (%) prosjeka</t>
  </si>
  <si>
    <t>zagrebačka</t>
  </si>
  <si>
    <t>splitsko-dalmatinska</t>
  </si>
  <si>
    <t>primorsko-goranska</t>
  </si>
  <si>
    <t>osječko-baranjska</t>
  </si>
  <si>
    <t>istarska</t>
  </si>
  <si>
    <t>dubrovačko-neretvanska</t>
  </si>
  <si>
    <t>karlovačka</t>
  </si>
  <si>
    <t>sisačko-moslavačka</t>
  </si>
  <si>
    <t>šibensko-kninska</t>
  </si>
  <si>
    <t>vukovarsko-srijemska</t>
  </si>
  <si>
    <t>zadarska</t>
  </si>
  <si>
    <t>bjelovarsko-bilogorska</t>
  </si>
  <si>
    <t>brodsko-posavska</t>
  </si>
  <si>
    <t>koprivničko-križevačka</t>
  </si>
  <si>
    <t>krapinsko-zagorska</t>
  </si>
  <si>
    <t>ličko-senjska</t>
  </si>
  <si>
    <t>međimurska</t>
  </si>
  <si>
    <t>požeško-slavonska</t>
  </si>
  <si>
    <t>varaždinska</t>
  </si>
  <si>
    <t>virovitičko-podravska</t>
  </si>
  <si>
    <t>UKUPNO</t>
  </si>
  <si>
    <t>Crimes by Police Administration</t>
  </si>
  <si>
    <t>Crimes by Police Administration without traffic</t>
  </si>
  <si>
    <t>Number of recorded criminal offenses per 100,000 inhabitants</t>
  </si>
  <si>
    <t>Number of recorded criminal offenses without traffic per 100,000 inhabitants</t>
  </si>
  <si>
    <t xml:space="preserve"> %
average</t>
  </si>
  <si>
    <t>Police Administration</t>
  </si>
  <si>
    <t xml:space="preserve">Zagreb </t>
  </si>
  <si>
    <t xml:space="preserve">Split-Dalmatia </t>
  </si>
  <si>
    <t xml:space="preserve">Primorje-Gorski Kotar </t>
  </si>
  <si>
    <t xml:space="preserve">Osijek-Baranja </t>
  </si>
  <si>
    <t xml:space="preserve">Istra </t>
  </si>
  <si>
    <t xml:space="preserve">Dubrovnik-Neretva </t>
  </si>
  <si>
    <t xml:space="preserve">Karlovac </t>
  </si>
  <si>
    <t xml:space="preserve">Sisak-Moslavina </t>
  </si>
  <si>
    <t xml:space="preserve">Šibenik-Knin </t>
  </si>
  <si>
    <t xml:space="preserve">Vukovar-Srijem </t>
  </si>
  <si>
    <t xml:space="preserve">Zadar </t>
  </si>
  <si>
    <t xml:space="preserve">Bjelovar-Bilogora </t>
  </si>
  <si>
    <t xml:space="preserve">Sl.Brod-Posavina </t>
  </si>
  <si>
    <t xml:space="preserve">Koprivnica-Križevci </t>
  </si>
  <si>
    <t xml:space="preserve">Krapina-Zagorje </t>
  </si>
  <si>
    <t xml:space="preserve">Lika-Senj </t>
  </si>
  <si>
    <t xml:space="preserve">Međimurje </t>
  </si>
  <si>
    <t xml:space="preserve">Požega-Slavonia </t>
  </si>
  <si>
    <t xml:space="preserve">Varaždin </t>
  </si>
  <si>
    <t xml:space="preserve">Virovitica-Podravina </t>
  </si>
  <si>
    <t>Prijavljene osobe za kaznena djela</t>
  </si>
  <si>
    <t>Oštećene osobe kaznenim djelima</t>
  </si>
  <si>
    <t>Persons reported for criminal offences</t>
  </si>
  <si>
    <t>Persons injured by criminal acts</t>
  </si>
  <si>
    <t xml:space="preserve">Razbojništva prema mjestu izvršenja 2012. - 2021. </t>
  </si>
  <si>
    <t>Razbojništva</t>
  </si>
  <si>
    <t>povezano</t>
  </si>
  <si>
    <t>Prijavljena</t>
  </si>
  <si>
    <t>Razriješena</t>
  </si>
  <si>
    <t>prija</t>
  </si>
  <si>
    <t>razr</t>
  </si>
  <si>
    <t>Pošte</t>
  </si>
  <si>
    <t>Banke</t>
  </si>
  <si>
    <t>Mjenjačnice</t>
  </si>
  <si>
    <t>Kuće i stanove</t>
  </si>
  <si>
    <t>Trgovine</t>
  </si>
  <si>
    <t>Benzinske crpke</t>
  </si>
  <si>
    <t>Kioske</t>
  </si>
  <si>
    <t>Stambene zgrade</t>
  </si>
  <si>
    <t>Otvoreni prostor</t>
  </si>
  <si>
    <t>Kladionice</t>
  </si>
  <si>
    <t xml:space="preserve"> -</t>
  </si>
  <si>
    <t>Poslovnice za otkup plemenitih metala*</t>
  </si>
  <si>
    <t>Ostalo</t>
  </si>
  <si>
    <t>*Od 2013. godine uvedeno je praćenje razbojništava gdje je  mjesto izvršenja  poslovnica za otkup plemenitih metala.</t>
  </si>
  <si>
    <t xml:space="preserve">Robberies by places they were committed </t>
  </si>
  <si>
    <t>Post offices</t>
  </si>
  <si>
    <t>Banks</t>
  </si>
  <si>
    <t>Exchange offices</t>
  </si>
  <si>
    <t>Houses and flats</t>
  </si>
  <si>
    <t>Shops</t>
  </si>
  <si>
    <t>Petrol stations</t>
  </si>
  <si>
    <t>Kiosks</t>
  </si>
  <si>
    <t>Residential buildings</t>
  </si>
  <si>
    <t>Open area</t>
  </si>
  <si>
    <t>Betting shops</t>
  </si>
  <si>
    <t>Outlets for the purchase of precious metals*</t>
  </si>
  <si>
    <t>Other</t>
  </si>
  <si>
    <t>*Of the 2013th year included a new target - the outlets for the purchase of precious metals.</t>
  </si>
  <si>
    <t>Since 2013th The new location is included attacks outlets for the purchase of precious metals.</t>
  </si>
  <si>
    <t>Materijalna šteta za kaznena djela razbojništva</t>
  </si>
  <si>
    <t>Poslovnice za otkup plemenitih metala</t>
  </si>
  <si>
    <t xml:space="preserve">Material damage in robberies </t>
  </si>
  <si>
    <t xml:space="preserve">Average </t>
  </si>
  <si>
    <t>Outlets for the purchase of precious metals</t>
  </si>
  <si>
    <t xml:space="preserve">Krađe po objektima napada </t>
  </si>
  <si>
    <t>Krađe</t>
  </si>
  <si>
    <t>prijav</t>
  </si>
  <si>
    <t>razri</t>
  </si>
  <si>
    <t>Iz kuća i stanova</t>
  </si>
  <si>
    <t>Iz i sa motornih  vozila</t>
  </si>
  <si>
    <t>Iz trgovina</t>
  </si>
  <si>
    <t>Iz ureda</t>
  </si>
  <si>
    <t>Iz ugostiteljskih objekata</t>
  </si>
  <si>
    <t>Iz škola</t>
  </si>
  <si>
    <t>Motornih vozila</t>
  </si>
  <si>
    <t>Bicikla</t>
  </si>
  <si>
    <t>Iz džepova i torbica</t>
  </si>
  <si>
    <t>Iz ostalih objekata</t>
  </si>
  <si>
    <t xml:space="preserve">Thefts by facilities  </t>
  </si>
  <si>
    <t>Thefts</t>
  </si>
  <si>
    <t>From houses and flats</t>
  </si>
  <si>
    <t>From motor vehicles</t>
  </si>
  <si>
    <t>From shops</t>
  </si>
  <si>
    <t>From offices</t>
  </si>
  <si>
    <t>From catering establishments</t>
  </si>
  <si>
    <t>From schools</t>
  </si>
  <si>
    <t>Of motor vehicles</t>
  </si>
  <si>
    <t>Of bicycles</t>
  </si>
  <si>
    <t>Pickpocketing</t>
  </si>
  <si>
    <t>From other facilities</t>
  </si>
  <si>
    <t xml:space="preserve">Provalne krađe po objektima napada </t>
  </si>
  <si>
    <t>Provalne krađe u</t>
  </si>
  <si>
    <t>Motorna  vozila</t>
  </si>
  <si>
    <t>Vikendice</t>
  </si>
  <si>
    <t>Ugostiteljske objekte</t>
  </si>
  <si>
    <t>Dječje vrtiće i škole</t>
  </si>
  <si>
    <t>Ostale objekte</t>
  </si>
  <si>
    <t xml:space="preserve">Burglaries by types of facilities burgled </t>
  </si>
  <si>
    <t>Burglaries in</t>
  </si>
  <si>
    <t>Motor vehicles</t>
  </si>
  <si>
    <t>Cottages</t>
  </si>
  <si>
    <t>Catering establishments</t>
  </si>
  <si>
    <t>Kindergartens and schools</t>
  </si>
  <si>
    <t>Other facilities</t>
  </si>
  <si>
    <t xml:space="preserve">Otuđena motorna vozila po policijskim upravama  </t>
  </si>
  <si>
    <t>Ukradena motorna vozila (dovršena i pokušana)</t>
  </si>
  <si>
    <t>Prijavljeno</t>
  </si>
  <si>
    <t>Razriješeno</t>
  </si>
  <si>
    <t>Distribution of thefts and seizures of motor vehicles by Police Administration</t>
  </si>
  <si>
    <t>Thefts of motor vehicles</t>
  </si>
  <si>
    <t>Overview of basic road traffic safety indicators</t>
  </si>
  <si>
    <t>Basic indicators</t>
  </si>
  <si>
    <t>Years</t>
  </si>
  <si>
    <t>1995.</t>
  </si>
  <si>
    <t>1996.</t>
  </si>
  <si>
    <t>1997.</t>
  </si>
  <si>
    <t>Traffic Accidents</t>
  </si>
  <si>
    <t>Increase - decrease in relation to previous year</t>
  </si>
  <si>
    <t>With casualties:</t>
  </si>
  <si>
    <t>With killed persons</t>
  </si>
  <si>
    <t>With injured persons</t>
  </si>
  <si>
    <t xml:space="preserve"> With material damage</t>
  </si>
  <si>
    <t>Injured and killed persons:</t>
  </si>
  <si>
    <t xml:space="preserve">Killed </t>
  </si>
  <si>
    <t>Pregled osnovnih pokazatelja sigurnosti prometa na cestama</t>
  </si>
  <si>
    <t>Osnovni pokazatelji</t>
  </si>
  <si>
    <t>Godina</t>
  </si>
  <si>
    <t>Prometne nesreće</t>
  </si>
  <si>
    <t xml:space="preserve"> + - %</t>
  </si>
  <si>
    <t>S nastradalim osobama:</t>
  </si>
  <si>
    <t>S poginulima</t>
  </si>
  <si>
    <t>S ozlijeđenima</t>
  </si>
  <si>
    <t>S materijalnom štetom</t>
  </si>
  <si>
    <t>Ozlijeđene i poginule osobe:</t>
  </si>
  <si>
    <t>Poginuli</t>
  </si>
  <si>
    <t>Lakše ozlijeđeni</t>
  </si>
  <si>
    <t>PREGLED SAMOUBOJSTAVA U REPUBLICI HRVATSKOJ</t>
  </si>
  <si>
    <t>Ukupno</t>
  </si>
  <si>
    <t>Spol</t>
  </si>
  <si>
    <t>Način izvršenja</t>
  </si>
  <si>
    <t>Starost počinitelja</t>
  </si>
  <si>
    <t>Dovršeno</t>
  </si>
  <si>
    <t>Pokušano</t>
  </si>
  <si>
    <t>muški</t>
  </si>
  <si>
    <t>ženski</t>
  </si>
  <si>
    <t>Vješanjem</t>
  </si>
  <si>
    <t>Pucanje iz oružja</t>
  </si>
  <si>
    <t>Bacanje u vodu</t>
  </si>
  <si>
    <t>Trovanje</t>
  </si>
  <si>
    <t>Ubadanje</t>
  </si>
  <si>
    <t>Bacanje pod vlak</t>
  </si>
  <si>
    <t>Bacanje s građevine</t>
  </si>
  <si>
    <t>Rezanje žila</t>
  </si>
  <si>
    <t>do 14</t>
  </si>
  <si>
    <t>15-18</t>
  </si>
  <si>
    <t>19-25</t>
  </si>
  <si>
    <t>26-35</t>
  </si>
  <si>
    <t>36-50</t>
  </si>
  <si>
    <t>51-65</t>
  </si>
  <si>
    <t>više od 65</t>
  </si>
  <si>
    <t>1992.</t>
  </si>
  <si>
    <t>…</t>
  </si>
  <si>
    <t>1993.</t>
  </si>
  <si>
    <t>1994.</t>
  </si>
  <si>
    <t>69*</t>
  </si>
  <si>
    <t>65**</t>
  </si>
  <si>
    <t>64*</t>
  </si>
  <si>
    <t>87**</t>
  </si>
  <si>
    <t xml:space="preserve"> 2006.</t>
  </si>
  <si>
    <t xml:space="preserve"> 2007.</t>
  </si>
  <si>
    <t>Year</t>
  </si>
  <si>
    <t>Total</t>
  </si>
  <si>
    <t>Sex</t>
  </si>
  <si>
    <t>Method of commitment</t>
  </si>
  <si>
    <t>Age of the committer</t>
  </si>
  <si>
    <t>Completed</t>
  </si>
  <si>
    <t>Tried</t>
  </si>
  <si>
    <t>male</t>
  </si>
  <si>
    <t>female</t>
  </si>
  <si>
    <t>Hanging</t>
  </si>
  <si>
    <t>Firing</t>
  </si>
  <si>
    <t>Jumping into water</t>
  </si>
  <si>
    <t>Poisoning</t>
  </si>
  <si>
    <t>Stabbing</t>
  </si>
  <si>
    <t>Jumping in front of the train</t>
  </si>
  <si>
    <t>jumping from a building</t>
  </si>
  <si>
    <t>Cutting of wrist veins</t>
  </si>
  <si>
    <t>up to 14</t>
  </si>
  <si>
    <t>over 65</t>
  </si>
  <si>
    <t>Prekršaji iz Zakona o prekršajima protiv javnog reda i mira te odlukama jedinica lokalne i područne (regionalne) samouprave</t>
  </si>
  <si>
    <t>GODINA</t>
  </si>
  <si>
    <t>UKUPNO (STUPCI 3 - 27)</t>
  </si>
  <si>
    <t>Broj prekršaja</t>
  </si>
  <si>
    <t xml:space="preserve">čl. 4. - Uništenje oštećenje i omalovažavanje domaćeg novca </t>
  </si>
  <si>
    <t xml:space="preserve">čl. 5. - Izvođenje, reproduciranje, nošenje ili prenošenje simbola i sl. </t>
  </si>
  <si>
    <t xml:space="preserve">čl. 6. - Drsko ponašanje  </t>
  </si>
  <si>
    <t xml:space="preserve">čl. 7. - Omogućavanje prostitucije </t>
  </si>
  <si>
    <t xml:space="preserve">čl. 8. - Odavanje kocki i drugi prekršaji </t>
  </si>
  <si>
    <t xml:space="preserve">čl. 11. - Odavanje             </t>
  </si>
  <si>
    <t>čl. 12. - Odavanje prostituciji</t>
  </si>
  <si>
    <t xml:space="preserve">čl. 13. - Tuča, svađa vika ili na drugi način remećenje JRM </t>
  </si>
  <si>
    <t>čl. 14. - Vrijeđanje ili omalovažavanje moralnih osjećaja građana</t>
  </si>
  <si>
    <t xml:space="preserve">čl. 15. - Pristup, fotografiranje, zadržavanje i sl. na zabranjenom mjestu </t>
  </si>
  <si>
    <t xml:space="preserve">čl. 16. - Izmišljanje ili širenje lažnih vijesti </t>
  </si>
  <si>
    <t xml:space="preserve">čl. 17. - Omalovažavanje ili vrijeđanje      </t>
  </si>
  <si>
    <t>čl. 18. - Uništavanje, ošteć, uklanjanje ili sprječ. isticanja objava ili predmeta</t>
  </si>
  <si>
    <t xml:space="preserve">čl. 19. - Davanje alkoholnih pića                   </t>
  </si>
  <si>
    <t xml:space="preserve">čl. 20. - Na javnom mjestu       </t>
  </si>
  <si>
    <t xml:space="preserve">čl. 21. - Neovlašteno pucanje iz vatrenog oružja i sl. </t>
  </si>
  <si>
    <t xml:space="preserve">čl. 23. - Neuklanjanje iz skupine na poziv PS ili vojne osobe </t>
  </si>
  <si>
    <t xml:space="preserve">čl. 28. - Nesprječavanje narušav. JRM-a u ugost. objekt. i sl.od odgov. os. </t>
  </si>
  <si>
    <t xml:space="preserve">čl. 30. - Držanje životinja bez nadzora </t>
  </si>
  <si>
    <t xml:space="preserve">Ostali prekršaji </t>
  </si>
  <si>
    <t>Povreda odredbi o JRM
(lokalni propisi)</t>
  </si>
  <si>
    <t>Skitnji</t>
  </si>
  <si>
    <t xml:space="preserve">Prosjačenju </t>
  </si>
  <si>
    <t>Tučnjava</t>
  </si>
  <si>
    <t>Svađa, vika i sl.</t>
  </si>
  <si>
    <t>Policijskih službenika</t>
  </si>
  <si>
    <t>Ostalih državnih tijela i službenih osoba</t>
  </si>
  <si>
    <t>Osobama pod utjecajem alkohola</t>
  </si>
  <si>
    <t>Maloljetnicima</t>
  </si>
  <si>
    <t>Odavnje pijanstvu</t>
  </si>
  <si>
    <t>Uživanje droga</t>
  </si>
  <si>
    <t>Offences according to the offences against public law and order act</t>
  </si>
  <si>
    <t>YEAR</t>
  </si>
  <si>
    <t>TOTAL COLUMNS (3 - 27)</t>
  </si>
  <si>
    <t>Number of misdemeanours</t>
  </si>
  <si>
    <t>Destroying, damaging and belittling domestic currency art. 4</t>
  </si>
  <si>
    <t>Performance, reproduction, carrying or transferring of symbols etc. art. 5</t>
  </si>
  <si>
    <t xml:space="preserve">Impertinant behaviour art. 6 </t>
  </si>
  <si>
    <t>Enabling prostitution art. 7</t>
  </si>
  <si>
    <t>Engaging in gambling and other misdemenours  art. 8</t>
  </si>
  <si>
    <t xml:space="preserve">Engaging in           art.. 11  </t>
  </si>
  <si>
    <t>Engaging in prostitution - art. 12</t>
  </si>
  <si>
    <t>Fight, quarrel, shouting and other breaches of public order art.13</t>
  </si>
  <si>
    <t>Offences against public morality - art. 14</t>
  </si>
  <si>
    <t>Accessing, taking photographs of, staying at etc. a place where this is forbidden - art. 15</t>
  </si>
  <si>
    <t>Spreading false and alarming rumours -art. 16</t>
  </si>
  <si>
    <t>Belittling of  art. 17</t>
  </si>
  <si>
    <t>Destroying, damaging, removing or preventing of putting up announcements or objects  - art. 18</t>
  </si>
  <si>
    <t>Giving alcoholic beverages to                   art. 19</t>
  </si>
  <si>
    <t>Publicly engaging in        art. 20</t>
  </si>
  <si>
    <t>Illicit firing etc. - art. 21</t>
  </si>
  <si>
    <t>Not leaving a group at the request of a police or army officer  - art. 23</t>
  </si>
  <si>
    <t>Not preventing breach of public order in a catering establishment etc. by a responsible person . - art. 28</t>
  </si>
  <si>
    <t>Keeping animals without supervision - art. 30</t>
  </si>
  <si>
    <t xml:space="preserve">Other misdemeanours </t>
  </si>
  <si>
    <t>Violations of public order  (local regulations)</t>
  </si>
  <si>
    <t>vagrancy</t>
  </si>
  <si>
    <t>beggary</t>
  </si>
  <si>
    <t>fight</t>
  </si>
  <si>
    <t>quarrel, shouting etc.</t>
  </si>
  <si>
    <t>police officers</t>
  </si>
  <si>
    <t>other state bodies and officials</t>
  </si>
  <si>
    <t>persons under the influence of alcohol</t>
  </si>
  <si>
    <t>minors</t>
  </si>
  <si>
    <t>drunkenness</t>
  </si>
  <si>
    <t>drug abuse</t>
  </si>
  <si>
    <t>Prekršaji iz ostalih zakona</t>
  </si>
  <si>
    <t>Naziv zakona</t>
  </si>
  <si>
    <t>Zakon o nabavi i posjedovanju oružja građana</t>
  </si>
  <si>
    <t>Zakon o javnom okupljanju</t>
  </si>
  <si>
    <t>Zakon o sprječavanju nereda  na športskim  natjecanjima</t>
  </si>
  <si>
    <t>Zakon o eksplozivnim tvarima te proizvodnji i prometu oružja</t>
  </si>
  <si>
    <t>Zakon o prijevozu opasnih tvari</t>
  </si>
  <si>
    <t>...</t>
  </si>
  <si>
    <t>Zakon o suzbijanju zlouporabe opojnih droga</t>
  </si>
  <si>
    <t>Zakon o osobnoj iskaznici</t>
  </si>
  <si>
    <t xml:space="preserve">Zakon o prebivalištu </t>
  </si>
  <si>
    <t>Zakon o strancima</t>
  </si>
  <si>
    <t>Zakon o nadzoru državne granice</t>
  </si>
  <si>
    <t>Zakon o putnim ispravama hrvatskih državljana</t>
  </si>
  <si>
    <t>Zakon o zaštiti  od požara</t>
  </si>
  <si>
    <t>Zakon o vatrogastvu</t>
  </si>
  <si>
    <t>Zakon o deviznom poslovanju</t>
  </si>
  <si>
    <t>Zakon o provedbi carinskih propisa EU</t>
  </si>
  <si>
    <t>Obiteljski zakon</t>
  </si>
  <si>
    <t>Zakon o zaštiti od nasilja u obitelji</t>
  </si>
  <si>
    <t>Zakon o privatnoj zaštiti</t>
  </si>
  <si>
    <t>Zakona o obveznom osiguranju u prometu</t>
  </si>
  <si>
    <t>Zakon o morskom ribarstvu</t>
  </si>
  <si>
    <t>Pomorski zakonik</t>
  </si>
  <si>
    <t>Zakona o trošarinama</t>
  </si>
  <si>
    <t>Zakon o ugostiteljskoj djelatnosti</t>
  </si>
  <si>
    <t>Ostali zakoni</t>
  </si>
  <si>
    <t>Offences listed in other acts</t>
  </si>
  <si>
    <t xml:space="preserve">Misdemeanour </t>
  </si>
  <si>
    <t>Number of Misdemeanour</t>
  </si>
  <si>
    <t>Firearms Act</t>
  </si>
  <si>
    <t>Public Assembly Act</t>
  </si>
  <si>
    <t>Act on Prevention of Sporting Events Violent Behavior</t>
  </si>
  <si>
    <t>Act on Explosive Substances</t>
  </si>
  <si>
    <t>Transport of Hazardous Substances Act*</t>
  </si>
  <si>
    <t>Drug Abuse Prevention Act</t>
  </si>
  <si>
    <t>Act on Identification Card</t>
  </si>
  <si>
    <t>Act on Residence and Stay</t>
  </si>
  <si>
    <t>Act on Aliens</t>
  </si>
  <si>
    <t>State Border Protection Act</t>
  </si>
  <si>
    <t>Act on Travel Documents of Croatian Nationals</t>
  </si>
  <si>
    <t>Fire Protecting Act</t>
  </si>
  <si>
    <t>Act on Fire-Fighting</t>
  </si>
  <si>
    <t>Foreign Exchange Act</t>
  </si>
  <si>
    <t>Customs Act</t>
  </si>
  <si>
    <t>Domestic Act</t>
  </si>
  <si>
    <t>Act on Protection from Domestic Violence</t>
  </si>
  <si>
    <t>Act on Security Services</t>
  </si>
  <si>
    <t>Act on Insurance</t>
  </si>
  <si>
    <t>Act on Sea Fishery</t>
  </si>
  <si>
    <t>Maritime Code</t>
  </si>
  <si>
    <t>Law on Excise Duties</t>
  </si>
  <si>
    <t>Act on Catering Industry</t>
  </si>
  <si>
    <t>Other Acts</t>
  </si>
  <si>
    <t>SUICIDES IN THE REPUBLIC OF CROATIA IN THE PERIOD 2012. - 2022.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</si>
</sst>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#"/>
    <numFmt numFmtId="165" formatCode="0.0"/>
    <numFmt numFmtId="166" formatCode="#,###,###"/>
    <numFmt numFmtId="167" formatCode="#,##0.0"/>
    <numFmt numFmtId="168" formatCode="\+0.0;\-0.0;0.0"/>
  </numFmts>
  <fonts count="4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charset val="238"/>
    </font>
    <font>
      <b/>
      <sz val="7"/>
      <name val="Arial CE"/>
      <family val="2"/>
      <charset val="238"/>
    </font>
    <font>
      <b/>
      <sz val="8"/>
      <name val="Arial CE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sz val="8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</font>
    <font>
      <sz val="8"/>
      <color rgb="FFFF0000"/>
      <name val="Arial CE"/>
      <family val="2"/>
      <charset val="238"/>
    </font>
    <font>
      <sz val="8"/>
      <color rgb="FFFF0000"/>
      <name val="Arial"/>
      <family val="2"/>
    </font>
    <font>
      <sz val="10"/>
      <color rgb="FFFF0000"/>
      <name val="Arial CE"/>
      <charset val="238"/>
    </font>
    <font>
      <b/>
      <sz val="7"/>
      <name val="Arial CE"/>
      <charset val="238"/>
    </font>
    <font>
      <sz val="8"/>
      <name val="Arial"/>
      <family val="2"/>
      <charset val="238"/>
    </font>
    <font>
      <sz val="8"/>
      <color rgb="FF22222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</font>
    <font>
      <b/>
      <sz val="8"/>
      <color theme="0"/>
      <name val="Arial CE"/>
      <charset val="238"/>
    </font>
    <font>
      <sz val="8"/>
      <color rgb="FFFFFF99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family val="2"/>
      <charset val="238"/>
    </font>
    <font>
      <sz val="7"/>
      <name val="Arial CE"/>
      <family val="2"/>
      <charset val="238"/>
    </font>
    <font>
      <b/>
      <sz val="10"/>
      <color rgb="FFFF0000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name val="Arial"/>
      <family val="2"/>
    </font>
    <font>
      <b/>
      <sz val="9"/>
      <name val="Arial"/>
      <family val="2"/>
    </font>
    <font>
      <b/>
      <sz val="9"/>
      <name val="Arial"/>
      <family val="2"/>
      <charset val="238"/>
    </font>
    <font>
      <sz val="10"/>
      <name val="Arial"/>
      <family val="2"/>
    </font>
    <font>
      <b/>
      <sz val="10"/>
      <color rgb="FFFF0000"/>
      <name val="Arial"/>
      <family val="2"/>
    </font>
    <font>
      <sz val="12"/>
      <name val="Times New Roman"/>
      <family val="1"/>
      <charset val="238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Arial"/>
      <family val="2"/>
      <charset val="238"/>
    </font>
    <font>
      <sz val="10"/>
      <color indexed="10"/>
      <name val="Arial"/>
      <family val="2"/>
    </font>
    <font>
      <b/>
      <sz val="1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gray0625"/>
    </fill>
    <fill>
      <patternFill patternType="solid">
        <fgColor theme="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/>
    </fill>
  </fills>
  <borders count="8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9" fillId="0" borderId="0"/>
    <xf numFmtId="0" fontId="27" fillId="0" borderId="0"/>
  </cellStyleXfs>
  <cellXfs count="1440">
    <xf numFmtId="0" fontId="0" fillId="0" borderId="0" xfId="0"/>
    <xf numFmtId="0" fontId="1" fillId="0" borderId="0" xfId="1" applyAlignment="1"/>
    <xf numFmtId="0" fontId="1" fillId="0" borderId="0" xfId="1" applyAlignment="1">
      <alignment wrapText="1"/>
    </xf>
    <xf numFmtId="0" fontId="1" fillId="0" borderId="0" xfId="1" applyFill="1" applyAlignment="1"/>
    <xf numFmtId="0" fontId="1" fillId="0" borderId="0" xfId="1"/>
    <xf numFmtId="0" fontId="4" fillId="0" borderId="10" xfId="1" applyFont="1" applyBorder="1" applyAlignment="1">
      <alignment horizontal="center" shrinkToFit="1"/>
    </xf>
    <xf numFmtId="0" fontId="4" fillId="0" borderId="11" xfId="1" applyFont="1" applyFill="1" applyBorder="1" applyAlignment="1">
      <alignment horizontal="center" shrinkToFit="1"/>
    </xf>
    <xf numFmtId="0" fontId="4" fillId="0" borderId="12" xfId="1" applyFont="1" applyBorder="1" applyAlignment="1">
      <alignment horizontal="center" shrinkToFit="1"/>
    </xf>
    <xf numFmtId="0" fontId="4" fillId="0" borderId="13" xfId="1" applyFont="1" applyFill="1" applyBorder="1" applyAlignment="1">
      <alignment horizontal="center" shrinkToFit="1"/>
    </xf>
    <xf numFmtId="0" fontId="5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 wrapText="1"/>
    </xf>
    <xf numFmtId="164" fontId="2" fillId="0" borderId="12" xfId="1" applyNumberFormat="1" applyFont="1" applyFill="1" applyBorder="1" applyAlignment="1">
      <alignment vertical="center"/>
    </xf>
    <xf numFmtId="164" fontId="2" fillId="0" borderId="13" xfId="1" applyNumberFormat="1" applyFont="1" applyFill="1" applyBorder="1" applyAlignment="1">
      <alignment vertical="center"/>
    </xf>
    <xf numFmtId="164" fontId="7" fillId="0" borderId="12" xfId="1" applyNumberFormat="1" applyFont="1" applyFill="1" applyBorder="1" applyAlignment="1">
      <alignment vertical="center"/>
    </xf>
    <xf numFmtId="164" fontId="7" fillId="0" borderId="13" xfId="1" applyNumberFormat="1" applyFont="1" applyFill="1" applyBorder="1" applyAlignment="1">
      <alignment vertical="center"/>
    </xf>
    <xf numFmtId="0" fontId="8" fillId="0" borderId="14" xfId="1" applyFont="1" applyFill="1" applyBorder="1" applyAlignment="1">
      <alignment horizontal="left" vertical="center"/>
    </xf>
    <xf numFmtId="0" fontId="9" fillId="0" borderId="15" xfId="1" applyFont="1" applyBorder="1" applyAlignment="1">
      <alignment vertical="center" wrapText="1"/>
    </xf>
    <xf numFmtId="164" fontId="2" fillId="0" borderId="16" xfId="1" applyNumberFormat="1" applyFont="1" applyFill="1" applyBorder="1" applyAlignment="1">
      <alignment vertical="center"/>
    </xf>
    <xf numFmtId="164" fontId="2" fillId="0" borderId="17" xfId="1" applyNumberFormat="1" applyFont="1" applyFill="1" applyBorder="1" applyAlignment="1">
      <alignment vertical="center"/>
    </xf>
    <xf numFmtId="164" fontId="8" fillId="0" borderId="16" xfId="1" applyNumberFormat="1" applyFont="1" applyFill="1" applyBorder="1" applyAlignment="1">
      <alignment vertical="center"/>
    </xf>
    <xf numFmtId="164" fontId="8" fillId="0" borderId="11" xfId="1" applyNumberFormat="1" applyFont="1" applyFill="1" applyBorder="1" applyAlignment="1">
      <alignment vertical="center"/>
    </xf>
    <xf numFmtId="164" fontId="10" fillId="0" borderId="16" xfId="1" applyNumberFormat="1" applyFont="1" applyFill="1" applyBorder="1" applyAlignment="1">
      <alignment vertical="center"/>
    </xf>
    <xf numFmtId="164" fontId="10" fillId="0" borderId="11" xfId="1" applyNumberFormat="1" applyFont="1" applyFill="1" applyBorder="1" applyAlignment="1">
      <alignment vertical="center"/>
    </xf>
    <xf numFmtId="0" fontId="9" fillId="0" borderId="15" xfId="1" applyFont="1" applyBorder="1" applyAlignment="1">
      <alignment horizontal="left" vertical="center"/>
    </xf>
    <xf numFmtId="164" fontId="9" fillId="0" borderId="18" xfId="1" applyNumberFormat="1" applyFont="1" applyFill="1" applyBorder="1" applyAlignment="1">
      <alignment vertical="center"/>
    </xf>
    <xf numFmtId="164" fontId="9" fillId="0" borderId="19" xfId="1" applyNumberFormat="1" applyFont="1" applyFill="1" applyBorder="1" applyAlignment="1">
      <alignment vertical="center"/>
    </xf>
    <xf numFmtId="164" fontId="9" fillId="0" borderId="20" xfId="1" applyNumberFormat="1" applyFont="1" applyFill="1" applyBorder="1" applyAlignment="1">
      <alignment vertical="center"/>
    </xf>
    <xf numFmtId="164" fontId="10" fillId="0" borderId="18" xfId="1" applyNumberFormat="1" applyFont="1" applyFill="1" applyBorder="1" applyAlignment="1">
      <alignment vertical="center"/>
    </xf>
    <xf numFmtId="164" fontId="10" fillId="0" borderId="20" xfId="1" applyNumberFormat="1" applyFont="1" applyFill="1" applyBorder="1" applyAlignment="1">
      <alignment vertical="center"/>
    </xf>
    <xf numFmtId="0" fontId="9" fillId="0" borderId="15" xfId="1" applyFont="1" applyBorder="1" applyAlignment="1">
      <alignment vertical="center"/>
    </xf>
    <xf numFmtId="164" fontId="10" fillId="0" borderId="21" xfId="1" applyNumberFormat="1" applyFont="1" applyFill="1" applyBorder="1" applyAlignment="1">
      <alignment vertical="center"/>
    </xf>
    <xf numFmtId="0" fontId="9" fillId="0" borderId="21" xfId="1" applyFont="1" applyBorder="1" applyAlignment="1">
      <alignment horizontal="left" vertical="center"/>
    </xf>
    <xf numFmtId="0" fontId="9" fillId="0" borderId="21" xfId="1" applyFont="1" applyBorder="1" applyAlignment="1">
      <alignment vertical="center" wrapText="1"/>
    </xf>
    <xf numFmtId="164" fontId="10" fillId="0" borderId="19" xfId="1" applyNumberFormat="1" applyFont="1" applyFill="1" applyBorder="1" applyAlignment="1">
      <alignment vertical="center"/>
    </xf>
    <xf numFmtId="164" fontId="9" fillId="0" borderId="22" xfId="1" applyNumberFormat="1" applyFont="1" applyFill="1" applyBorder="1" applyAlignment="1">
      <alignment vertical="center"/>
    </xf>
    <xf numFmtId="164" fontId="10" fillId="0" borderId="22" xfId="1" applyNumberFormat="1" applyFont="1" applyFill="1" applyBorder="1" applyAlignment="1">
      <alignment vertical="center"/>
    </xf>
    <xf numFmtId="0" fontId="9" fillId="0" borderId="23" xfId="1" applyFont="1" applyBorder="1" applyAlignment="1">
      <alignment vertical="center" wrapText="1"/>
    </xf>
    <xf numFmtId="0" fontId="9" fillId="0" borderId="24" xfId="1" applyFont="1" applyBorder="1" applyAlignment="1">
      <alignment vertical="center" wrapText="1"/>
    </xf>
    <xf numFmtId="0" fontId="9" fillId="0" borderId="14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wrapText="1"/>
    </xf>
    <xf numFmtId="164" fontId="11" fillId="0" borderId="10" xfId="1" applyNumberFormat="1" applyFont="1" applyFill="1" applyBorder="1" applyAlignment="1">
      <alignment vertical="center"/>
    </xf>
    <xf numFmtId="164" fontId="11" fillId="0" borderId="11" xfId="1" applyNumberFormat="1" applyFont="1" applyFill="1" applyBorder="1" applyAlignment="1">
      <alignment vertical="center"/>
    </xf>
    <xf numFmtId="164" fontId="12" fillId="0" borderId="10" xfId="1" applyNumberFormat="1" applyFont="1" applyFill="1" applyBorder="1" applyAlignment="1">
      <alignment vertical="center"/>
    </xf>
    <xf numFmtId="164" fontId="12" fillId="0" borderId="11" xfId="1" applyNumberFormat="1" applyFont="1" applyFill="1" applyBorder="1" applyAlignment="1">
      <alignment vertical="center"/>
    </xf>
    <xf numFmtId="164" fontId="10" fillId="0" borderId="10" xfId="1" applyNumberFormat="1" applyFont="1" applyFill="1" applyBorder="1" applyAlignment="1">
      <alignment vertical="center"/>
    </xf>
    <xf numFmtId="0" fontId="13" fillId="0" borderId="0" xfId="1" applyFont="1" applyFill="1"/>
    <xf numFmtId="0" fontId="5" fillId="0" borderId="3" xfId="1" applyFont="1" applyBorder="1" applyAlignment="1">
      <alignment horizontal="center" vertical="center"/>
    </xf>
    <xf numFmtId="0" fontId="14" fillId="0" borderId="3" xfId="1" applyFont="1" applyBorder="1" applyAlignment="1">
      <alignment vertical="center" wrapText="1"/>
    </xf>
    <xf numFmtId="164" fontId="9" fillId="0" borderId="12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3" xfId="1" applyNumberFormat="1" applyFont="1" applyFill="1" applyBorder="1" applyAlignment="1">
      <alignment vertical="center"/>
    </xf>
    <xf numFmtId="0" fontId="8" fillId="0" borderId="25" xfId="1" applyFont="1" applyBorder="1" applyAlignment="1">
      <alignment horizontal="left" vertical="center"/>
    </xf>
    <xf numFmtId="0" fontId="8" fillId="0" borderId="25" xfId="1" applyFont="1" applyBorder="1" applyAlignment="1">
      <alignment vertical="center" wrapText="1"/>
    </xf>
    <xf numFmtId="164" fontId="9" fillId="0" borderId="16" xfId="1" applyNumberFormat="1" applyFont="1" applyFill="1" applyBorder="1" applyAlignment="1">
      <alignment vertical="center"/>
    </xf>
    <xf numFmtId="164" fontId="9" fillId="0" borderId="17" xfId="1" applyNumberFormat="1" applyFont="1" applyFill="1" applyBorder="1" applyAlignment="1">
      <alignment vertical="center"/>
    </xf>
    <xf numFmtId="164" fontId="5" fillId="0" borderId="16" xfId="1" applyNumberFormat="1" applyFont="1" applyFill="1" applyBorder="1" applyAlignment="1">
      <alignment vertical="center"/>
    </xf>
    <xf numFmtId="164" fontId="5" fillId="0" borderId="17" xfId="1" applyNumberFormat="1" applyFont="1" applyFill="1" applyBorder="1" applyAlignment="1">
      <alignment vertical="center"/>
    </xf>
    <xf numFmtId="164" fontId="10" fillId="0" borderId="17" xfId="1" applyNumberFormat="1" applyFont="1" applyFill="1" applyBorder="1" applyAlignment="1">
      <alignment vertical="center"/>
    </xf>
    <xf numFmtId="0" fontId="8" fillId="0" borderId="15" xfId="1" applyFont="1" applyFill="1" applyBorder="1" applyAlignment="1">
      <alignment horizontal="left" vertical="center"/>
    </xf>
    <xf numFmtId="0" fontId="8" fillId="0" borderId="15" xfId="1" applyFont="1" applyFill="1" applyBorder="1" applyAlignment="1">
      <alignment vertical="center" wrapText="1"/>
    </xf>
    <xf numFmtId="164" fontId="5" fillId="0" borderId="22" xfId="1" applyNumberFormat="1" applyFont="1" applyFill="1" applyBorder="1" applyAlignment="1">
      <alignment vertical="center"/>
    </xf>
    <xf numFmtId="164" fontId="5" fillId="0" borderId="20" xfId="1" applyNumberFormat="1" applyFont="1" applyFill="1" applyBorder="1" applyAlignment="1">
      <alignment vertical="center"/>
    </xf>
    <xf numFmtId="0" fontId="1" fillId="0" borderId="0" xfId="1" applyFill="1"/>
    <xf numFmtId="0" fontId="8" fillId="0" borderId="14" xfId="1" applyFont="1" applyBorder="1" applyAlignment="1">
      <alignment horizontal="left" vertical="center"/>
    </xf>
    <xf numFmtId="0" fontId="9" fillId="0" borderId="14" xfId="1" applyFont="1" applyBorder="1" applyAlignment="1">
      <alignment vertical="center" wrapText="1"/>
    </xf>
    <xf numFmtId="164" fontId="9" fillId="0" borderId="10" xfId="1" applyNumberFormat="1" applyFont="1" applyFill="1" applyBorder="1" applyAlignment="1">
      <alignment vertical="center"/>
    </xf>
    <xf numFmtId="164" fontId="9" fillId="0" borderId="11" xfId="1" applyNumberFormat="1" applyFont="1" applyFill="1" applyBorder="1" applyAlignment="1">
      <alignment vertical="center"/>
    </xf>
    <xf numFmtId="164" fontId="9" fillId="0" borderId="26" xfId="1" applyNumberFormat="1" applyFont="1" applyFill="1" applyBorder="1" applyAlignment="1">
      <alignment vertical="center"/>
    </xf>
    <xf numFmtId="164" fontId="9" fillId="0" borderId="27" xfId="1" applyNumberFormat="1" applyFont="1" applyFill="1" applyBorder="1" applyAlignment="1">
      <alignment vertical="center"/>
    </xf>
    <xf numFmtId="164" fontId="10" fillId="0" borderId="26" xfId="1" applyNumberFormat="1" applyFont="1" applyFill="1" applyBorder="1" applyAlignment="1">
      <alignment vertical="center"/>
    </xf>
    <xf numFmtId="164" fontId="10" fillId="0" borderId="27" xfId="1" applyNumberFormat="1" applyFont="1" applyFill="1" applyBorder="1" applyAlignment="1">
      <alignment vertical="center"/>
    </xf>
    <xf numFmtId="0" fontId="9" fillId="0" borderId="21" xfId="1" applyFont="1" applyFill="1" applyBorder="1" applyAlignment="1">
      <alignment horizontal="left" vertical="center"/>
    </xf>
    <xf numFmtId="0" fontId="9" fillId="0" borderId="15" xfId="1" applyFont="1" applyFill="1" applyBorder="1" applyAlignment="1">
      <alignment horizontal="left" vertical="center"/>
    </xf>
    <xf numFmtId="164" fontId="2" fillId="0" borderId="12" xfId="1" applyNumberFormat="1" applyFont="1" applyFill="1" applyBorder="1" applyAlignment="1">
      <alignment horizontal="right" vertical="center" shrinkToFit="1"/>
    </xf>
    <xf numFmtId="164" fontId="2" fillId="0" borderId="13" xfId="1" applyNumberFormat="1" applyFont="1" applyFill="1" applyBorder="1" applyAlignment="1">
      <alignment horizontal="right" vertical="center" shrinkToFit="1"/>
    </xf>
    <xf numFmtId="164" fontId="7" fillId="0" borderId="12" xfId="1" applyNumberFormat="1" applyFont="1" applyFill="1" applyBorder="1" applyAlignment="1">
      <alignment horizontal="right" vertical="center" shrinkToFit="1"/>
    </xf>
    <xf numFmtId="164" fontId="7" fillId="0" borderId="13" xfId="1" applyNumberFormat="1" applyFont="1" applyFill="1" applyBorder="1" applyAlignment="1">
      <alignment horizontal="right" vertical="center" shrinkToFit="1"/>
    </xf>
    <xf numFmtId="0" fontId="9" fillId="0" borderId="24" xfId="1" applyFont="1" applyBorder="1" applyAlignment="1">
      <alignment horizontal="left" vertical="center"/>
    </xf>
    <xf numFmtId="164" fontId="9" fillId="0" borderId="28" xfId="1" applyNumberFormat="1" applyFont="1" applyFill="1" applyBorder="1" applyAlignment="1">
      <alignment vertical="center"/>
    </xf>
    <xf numFmtId="164" fontId="9" fillId="0" borderId="29" xfId="1" applyNumberFormat="1" applyFont="1" applyFill="1" applyBorder="1" applyAlignment="1">
      <alignment vertical="center"/>
    </xf>
    <xf numFmtId="164" fontId="10" fillId="0" borderId="28" xfId="1" applyNumberFormat="1" applyFont="1" applyFill="1" applyBorder="1" applyAlignment="1">
      <alignment vertical="center"/>
    </xf>
    <xf numFmtId="164" fontId="10" fillId="0" borderId="29" xfId="1" applyNumberFormat="1" applyFont="1" applyFill="1" applyBorder="1" applyAlignment="1">
      <alignment vertical="center"/>
    </xf>
    <xf numFmtId="0" fontId="9" fillId="0" borderId="30" xfId="1" applyFont="1" applyBorder="1" applyAlignment="1">
      <alignment vertical="center" wrapText="1"/>
    </xf>
    <xf numFmtId="164" fontId="7" fillId="0" borderId="16" xfId="1" applyNumberFormat="1" applyFont="1" applyFill="1" applyBorder="1" applyAlignment="1">
      <alignment vertical="center"/>
    </xf>
    <xf numFmtId="164" fontId="7" fillId="0" borderId="17" xfId="1" applyNumberFormat="1" applyFont="1" applyFill="1" applyBorder="1" applyAlignment="1">
      <alignment vertical="center"/>
    </xf>
    <xf numFmtId="164" fontId="15" fillId="0" borderId="16" xfId="1" applyNumberFormat="1" applyFont="1" applyFill="1" applyBorder="1" applyAlignment="1">
      <alignment vertical="center"/>
    </xf>
    <xf numFmtId="164" fontId="15" fillId="0" borderId="17" xfId="1" applyNumberFormat="1" applyFont="1" applyFill="1" applyBorder="1" applyAlignment="1">
      <alignment vertical="center"/>
    </xf>
    <xf numFmtId="0" fontId="9" fillId="0" borderId="14" xfId="1" applyFont="1" applyBorder="1" applyAlignment="1">
      <alignment horizontal="left" vertical="center"/>
    </xf>
    <xf numFmtId="0" fontId="9" fillId="0" borderId="31" xfId="1" applyFont="1" applyBorder="1" applyAlignment="1">
      <alignment horizontal="left" vertical="center"/>
    </xf>
    <xf numFmtId="164" fontId="9" fillId="0" borderId="32" xfId="1" applyNumberFormat="1" applyFont="1" applyFill="1" applyBorder="1" applyAlignment="1">
      <alignment vertical="center"/>
    </xf>
    <xf numFmtId="164" fontId="9" fillId="0" borderId="33" xfId="1" applyNumberFormat="1" applyFont="1" applyFill="1" applyBorder="1" applyAlignment="1">
      <alignment vertical="center"/>
    </xf>
    <xf numFmtId="164" fontId="10" fillId="0" borderId="32" xfId="1" applyNumberFormat="1" applyFont="1" applyFill="1" applyBorder="1" applyAlignment="1">
      <alignment vertical="center"/>
    </xf>
    <xf numFmtId="164" fontId="10" fillId="0" borderId="33" xfId="1" applyNumberFormat="1" applyFont="1" applyFill="1" applyBorder="1" applyAlignment="1">
      <alignment vertical="center"/>
    </xf>
    <xf numFmtId="0" fontId="6" fillId="0" borderId="34" xfId="1" applyFont="1" applyFill="1" applyBorder="1" applyAlignment="1">
      <alignment horizontal="left" vertical="center" wrapText="1"/>
    </xf>
    <xf numFmtId="0" fontId="8" fillId="0" borderId="30" xfId="1" applyFont="1" applyFill="1" applyBorder="1" applyAlignment="1">
      <alignment horizontal="left" vertical="center"/>
    </xf>
    <xf numFmtId="0" fontId="8" fillId="0" borderId="35" xfId="1" applyFont="1" applyFill="1" applyBorder="1" applyAlignment="1">
      <alignment horizontal="left" vertical="center" wrapText="1"/>
    </xf>
    <xf numFmtId="164" fontId="8" fillId="0" borderId="17" xfId="1" applyNumberFormat="1" applyFont="1" applyFill="1" applyBorder="1" applyAlignment="1">
      <alignment vertical="center"/>
    </xf>
    <xf numFmtId="164" fontId="2" fillId="0" borderId="10" xfId="1" applyNumberFormat="1" applyFont="1" applyFill="1" applyBorder="1" applyAlignment="1">
      <alignment vertical="center"/>
    </xf>
    <xf numFmtId="164" fontId="2" fillId="0" borderId="11" xfId="1" applyNumberFormat="1" applyFont="1" applyFill="1" applyBorder="1" applyAlignment="1">
      <alignment vertical="center"/>
    </xf>
    <xf numFmtId="164" fontId="8" fillId="0" borderId="10" xfId="1" applyNumberFormat="1" applyFont="1" applyFill="1" applyBorder="1" applyAlignment="1">
      <alignment vertical="center"/>
    </xf>
    <xf numFmtId="0" fontId="8" fillId="0" borderId="15" xfId="1" applyFont="1" applyBorder="1" applyAlignment="1">
      <alignment horizontal="left" vertical="center"/>
    </xf>
    <xf numFmtId="0" fontId="16" fillId="0" borderId="0" xfId="1" applyFont="1" applyFill="1" applyAlignment="1">
      <alignment vertical="center" wrapText="1"/>
    </xf>
    <xf numFmtId="0" fontId="9" fillId="0" borderId="25" xfId="1" applyFont="1" applyBorder="1" applyAlignment="1">
      <alignment horizontal="left" vertical="center"/>
    </xf>
    <xf numFmtId="0" fontId="9" fillId="0" borderId="21" xfId="1" applyFont="1" applyFill="1" applyBorder="1" applyAlignment="1">
      <alignment vertical="center" wrapText="1"/>
    </xf>
    <xf numFmtId="0" fontId="9" fillId="0" borderId="23" xfId="1" applyFont="1" applyFill="1" applyBorder="1" applyAlignment="1">
      <alignment horizontal="left" vertical="center" wrapText="1"/>
    </xf>
    <xf numFmtId="0" fontId="17" fillId="0" borderId="3" xfId="1" applyFont="1" applyFill="1" applyBorder="1" applyAlignment="1">
      <alignment horizontal="left" vertical="center" wrapText="1"/>
    </xf>
    <xf numFmtId="0" fontId="9" fillId="0" borderId="21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1" fillId="0" borderId="0" xfId="1" applyAlignment="1">
      <alignment vertical="top"/>
    </xf>
    <xf numFmtId="0" fontId="5" fillId="0" borderId="3" xfId="1" applyFont="1" applyBorder="1" applyAlignment="1">
      <alignment horizontal="left" vertical="center" wrapText="1"/>
    </xf>
    <xf numFmtId="0" fontId="9" fillId="0" borderId="24" xfId="1" applyFont="1" applyFill="1" applyBorder="1" applyAlignment="1">
      <alignment horizontal="left" vertical="center"/>
    </xf>
    <xf numFmtId="0" fontId="9" fillId="0" borderId="0" xfId="1" applyFont="1"/>
    <xf numFmtId="0" fontId="5" fillId="0" borderId="3" xfId="1" applyFont="1" applyBorder="1" applyAlignment="1">
      <alignment vertical="center"/>
    </xf>
    <xf numFmtId="0" fontId="5" fillId="0" borderId="34" xfId="1" applyFont="1" applyBorder="1" applyAlignment="1">
      <alignment horizontal="left" vertical="center" wrapText="1"/>
    </xf>
    <xf numFmtId="164" fontId="5" fillId="0" borderId="36" xfId="1" applyNumberFormat="1" applyFont="1" applyFill="1" applyBorder="1" applyAlignment="1">
      <alignment vertical="center"/>
    </xf>
    <xf numFmtId="164" fontId="7" fillId="0" borderId="36" xfId="1" applyNumberFormat="1" applyFont="1" applyFill="1" applyBorder="1" applyAlignment="1">
      <alignment vertical="center"/>
    </xf>
    <xf numFmtId="0" fontId="9" fillId="0" borderId="21" xfId="1" applyFont="1" applyBorder="1" applyAlignment="1">
      <alignment vertical="center"/>
    </xf>
    <xf numFmtId="0" fontId="9" fillId="0" borderId="37" xfId="1" applyFont="1" applyBorder="1" applyAlignment="1">
      <alignment vertical="center" wrapText="1"/>
    </xf>
    <xf numFmtId="164" fontId="9" fillId="0" borderId="38" xfId="1" applyNumberFormat="1" applyFont="1" applyFill="1" applyBorder="1" applyAlignment="1">
      <alignment vertical="center"/>
    </xf>
    <xf numFmtId="164" fontId="10" fillId="0" borderId="38" xfId="1" applyNumberFormat="1" applyFont="1" applyFill="1" applyBorder="1" applyAlignment="1">
      <alignment vertical="center"/>
    </xf>
    <xf numFmtId="0" fontId="9" fillId="0" borderId="6" xfId="1" applyFont="1" applyBorder="1" applyAlignment="1">
      <alignment vertical="center" wrapText="1"/>
    </xf>
    <xf numFmtId="0" fontId="9" fillId="0" borderId="39" xfId="1" applyFont="1" applyBorder="1" applyAlignment="1">
      <alignment vertical="center" wrapText="1"/>
    </xf>
    <xf numFmtId="164" fontId="9" fillId="0" borderId="40" xfId="1" applyNumberFormat="1" applyFont="1" applyFill="1" applyBorder="1" applyAlignment="1">
      <alignment vertical="center"/>
    </xf>
    <xf numFmtId="164" fontId="10" fillId="0" borderId="40" xfId="1" applyNumberFormat="1" applyFont="1" applyFill="1" applyBorder="1" applyAlignment="1">
      <alignment vertical="center"/>
    </xf>
    <xf numFmtId="164" fontId="10" fillId="0" borderId="41" xfId="1" applyNumberFormat="1" applyFont="1" applyFill="1" applyBorder="1" applyAlignment="1">
      <alignment vertical="center"/>
    </xf>
    <xf numFmtId="0" fontId="9" fillId="0" borderId="14" xfId="1" applyFont="1" applyFill="1" applyBorder="1" applyAlignment="1">
      <alignment vertical="center"/>
    </xf>
    <xf numFmtId="164" fontId="11" fillId="0" borderId="42" xfId="1" applyNumberFormat="1" applyFont="1" applyFill="1" applyBorder="1" applyAlignment="1">
      <alignment vertical="center"/>
    </xf>
    <xf numFmtId="164" fontId="12" fillId="0" borderId="42" xfId="1" applyNumberFormat="1" applyFont="1" applyFill="1" applyBorder="1" applyAlignment="1">
      <alignment vertical="center"/>
    </xf>
    <xf numFmtId="164" fontId="12" fillId="0" borderId="26" xfId="1" applyNumberFormat="1" applyFont="1" applyFill="1" applyBorder="1" applyAlignment="1">
      <alignment vertical="center"/>
    </xf>
    <xf numFmtId="164" fontId="12" fillId="0" borderId="43" xfId="1" applyNumberFormat="1" applyFont="1" applyFill="1" applyBorder="1" applyAlignment="1">
      <alignment vertical="center"/>
    </xf>
    <xf numFmtId="164" fontId="10" fillId="0" borderId="43" xfId="1" applyNumberFormat="1" applyFont="1" applyFill="1" applyBorder="1" applyAlignment="1">
      <alignment vertical="center"/>
    </xf>
    <xf numFmtId="0" fontId="11" fillId="0" borderId="0" xfId="1" applyFont="1" applyFill="1"/>
    <xf numFmtId="0" fontId="5" fillId="0" borderId="3" xfId="1" applyFont="1" applyBorder="1" applyAlignment="1">
      <alignment horizontal="left" vertical="center"/>
    </xf>
    <xf numFmtId="0" fontId="8" fillId="0" borderId="30" xfId="1" applyFont="1" applyBorder="1" applyAlignment="1">
      <alignment horizontal="left" vertical="center"/>
    </xf>
    <xf numFmtId="0" fontId="8" fillId="0" borderId="25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164" fontId="5" fillId="0" borderId="10" xfId="1" applyNumberFormat="1" applyFont="1" applyFill="1" applyBorder="1" applyAlignment="1">
      <alignment vertical="center"/>
    </xf>
    <xf numFmtId="164" fontId="5" fillId="0" borderId="11" xfId="1" applyNumberFormat="1" applyFont="1" applyFill="1" applyBorder="1" applyAlignment="1">
      <alignment vertical="center"/>
    </xf>
    <xf numFmtId="0" fontId="5" fillId="0" borderId="3" xfId="1" applyFont="1" applyFill="1" applyBorder="1" applyAlignment="1">
      <alignment vertical="center"/>
    </xf>
    <xf numFmtId="0" fontId="5" fillId="0" borderId="3" xfId="1" applyFont="1" applyBorder="1" applyAlignment="1">
      <alignment vertical="center" wrapText="1"/>
    </xf>
    <xf numFmtId="0" fontId="8" fillId="0" borderId="2" xfId="1" applyFont="1" applyFill="1" applyBorder="1" applyAlignment="1">
      <alignment vertical="center"/>
    </xf>
    <xf numFmtId="0" fontId="8" fillId="0" borderId="2" xfId="1" applyFont="1" applyBorder="1" applyAlignment="1">
      <alignment vertical="center" wrapText="1"/>
    </xf>
    <xf numFmtId="0" fontId="9" fillId="0" borderId="2" xfId="1" applyFont="1" applyBorder="1" applyAlignment="1">
      <alignment vertical="center"/>
    </xf>
    <xf numFmtId="0" fontId="9" fillId="0" borderId="2" xfId="1" applyFont="1" applyBorder="1" applyAlignment="1">
      <alignment vertical="center" wrapText="1"/>
    </xf>
    <xf numFmtId="164" fontId="10" fillId="0" borderId="12" xfId="1" applyNumberFormat="1" applyFont="1" applyFill="1" applyBorder="1" applyAlignment="1">
      <alignment vertical="center"/>
    </xf>
    <xf numFmtId="164" fontId="10" fillId="0" borderId="13" xfId="1" applyNumberFormat="1" applyFont="1" applyFill="1" applyBorder="1" applyAlignment="1">
      <alignment vertical="center"/>
    </xf>
    <xf numFmtId="0" fontId="5" fillId="0" borderId="3" xfId="1" applyFont="1" applyBorder="1" applyAlignment="1">
      <alignment horizontal="left" vertical="center"/>
    </xf>
    <xf numFmtId="164" fontId="2" fillId="0" borderId="3" xfId="1" applyNumberFormat="1" applyFont="1" applyBorder="1" applyAlignment="1">
      <alignment vertical="center"/>
    </xf>
    <xf numFmtId="164" fontId="2" fillId="0" borderId="34" xfId="1" applyNumberFormat="1" applyFont="1" applyFill="1" applyBorder="1" applyAlignment="1">
      <alignment vertical="center"/>
    </xf>
    <xf numFmtId="164" fontId="2" fillId="0" borderId="12" xfId="1" applyNumberFormat="1" applyFont="1" applyBorder="1" applyAlignment="1">
      <alignment vertical="center"/>
    </xf>
    <xf numFmtId="164" fontId="2" fillId="0" borderId="34" xfId="1" applyNumberFormat="1" applyFont="1" applyBorder="1" applyAlignment="1">
      <alignment vertical="center"/>
    </xf>
    <xf numFmtId="164" fontId="7" fillId="0" borderId="34" xfId="1" applyNumberFormat="1" applyFont="1" applyBorder="1" applyAlignment="1">
      <alignment vertical="center"/>
    </xf>
    <xf numFmtId="164" fontId="7" fillId="0" borderId="3" xfId="1" applyNumberFormat="1" applyFont="1" applyBorder="1" applyAlignment="1">
      <alignment vertical="center"/>
    </xf>
    <xf numFmtId="164" fontId="7" fillId="0" borderId="13" xfId="1" applyNumberFormat="1" applyFont="1" applyBorder="1" applyAlignment="1">
      <alignment vertical="center"/>
    </xf>
    <xf numFmtId="0" fontId="2" fillId="0" borderId="0" xfId="1" applyFont="1" applyBorder="1" applyAlignment="1">
      <alignment horizontal="left"/>
    </xf>
    <xf numFmtId="164" fontId="2" fillId="0" borderId="0" xfId="1" applyNumberFormat="1" applyFont="1" applyBorder="1"/>
    <xf numFmtId="164" fontId="2" fillId="0" borderId="0" xfId="1" applyNumberFormat="1" applyFont="1" applyFill="1" applyBorder="1"/>
    <xf numFmtId="0" fontId="9" fillId="0" borderId="0" xfId="1" applyFont="1" applyAlignment="1">
      <alignment wrapText="1"/>
    </xf>
    <xf numFmtId="0" fontId="9" fillId="0" borderId="0" xfId="1" applyFont="1" applyFill="1"/>
    <xf numFmtId="0" fontId="18" fillId="0" borderId="0" xfId="1" applyFont="1" applyFill="1" applyAlignment="1"/>
    <xf numFmtId="0" fontId="9" fillId="0" borderId="0" xfId="1" applyFont="1" applyFill="1" applyAlignment="1">
      <alignment horizontal="left"/>
    </xf>
    <xf numFmtId="0" fontId="1" fillId="0" borderId="7" xfId="1" applyFill="1" applyBorder="1" applyAlignment="1">
      <alignment horizontal="center" vertical="center"/>
    </xf>
    <xf numFmtId="0" fontId="2" fillId="0" borderId="47" xfId="1" applyFont="1" applyFill="1" applyBorder="1" applyAlignment="1">
      <alignment horizontal="center" shrinkToFit="1"/>
    </xf>
    <xf numFmtId="0" fontId="2" fillId="0" borderId="48" xfId="1" applyFont="1" applyFill="1" applyBorder="1" applyAlignment="1">
      <alignment horizontal="center" shrinkToFit="1"/>
    </xf>
    <xf numFmtId="0" fontId="2" fillId="0" borderId="49" xfId="1" applyFont="1" applyFill="1" applyBorder="1" applyAlignment="1">
      <alignment horizontal="center" shrinkToFit="1"/>
    </xf>
    <xf numFmtId="0" fontId="2" fillId="0" borderId="13" xfId="1" applyFont="1" applyFill="1" applyBorder="1" applyAlignment="1">
      <alignment horizontal="center" shrinkToFit="1"/>
    </xf>
    <xf numFmtId="0" fontId="2" fillId="0" borderId="3" xfId="1" applyFont="1" applyBorder="1" applyAlignment="1"/>
    <xf numFmtId="164" fontId="20" fillId="0" borderId="48" xfId="1" applyNumberFormat="1" applyFont="1" applyFill="1" applyBorder="1"/>
    <xf numFmtId="164" fontId="20" fillId="0" borderId="48" xfId="1" applyNumberFormat="1" applyFont="1" applyFill="1" applyBorder="1" applyAlignment="1">
      <alignment shrinkToFit="1"/>
    </xf>
    <xf numFmtId="164" fontId="2" fillId="0" borderId="50" xfId="1" applyNumberFormat="1" applyFont="1" applyFill="1" applyBorder="1"/>
    <xf numFmtId="164" fontId="2" fillId="0" borderId="13" xfId="1" applyNumberFormat="1" applyFont="1" applyFill="1" applyBorder="1"/>
    <xf numFmtId="164" fontId="2" fillId="3" borderId="12" xfId="1" applyNumberFormat="1" applyFont="1" applyFill="1" applyBorder="1" applyAlignment="1">
      <alignment horizontal="right"/>
    </xf>
    <xf numFmtId="165" fontId="9" fillId="2" borderId="13" xfId="1" applyNumberFormat="1" applyFont="1" applyFill="1" applyBorder="1" applyAlignment="1">
      <alignment horizontal="right"/>
    </xf>
    <xf numFmtId="164" fontId="2" fillId="0" borderId="49" xfId="1" applyNumberFormat="1" applyFont="1" applyFill="1" applyBorder="1"/>
    <xf numFmtId="164" fontId="2" fillId="0" borderId="27" xfId="1" applyNumberFormat="1" applyFont="1" applyFill="1" applyBorder="1"/>
    <xf numFmtId="164" fontId="2" fillId="3" borderId="26" xfId="1" applyNumberFormat="1" applyFont="1" applyFill="1" applyBorder="1" applyAlignment="1">
      <alignment horizontal="right"/>
    </xf>
    <xf numFmtId="165" fontId="9" fillId="2" borderId="27" xfId="1" applyNumberFormat="1" applyFont="1" applyFill="1" applyBorder="1" applyAlignment="1">
      <alignment horizontal="right"/>
    </xf>
    <xf numFmtId="0" fontId="9" fillId="0" borderId="21" xfId="1" applyFont="1" applyBorder="1"/>
    <xf numFmtId="164" fontId="21" fillId="0" borderId="51" xfId="1" applyNumberFormat="1" applyFont="1" applyBorder="1" applyAlignment="1">
      <alignment horizontal="right"/>
    </xf>
    <xf numFmtId="164" fontId="21" fillId="0" borderId="51" xfId="1" applyNumberFormat="1" applyFont="1" applyFill="1" applyBorder="1" applyAlignment="1">
      <alignment horizontal="right"/>
    </xf>
    <xf numFmtId="164" fontId="22" fillId="0" borderId="51" xfId="1" applyNumberFormat="1" applyFont="1" applyBorder="1" applyAlignment="1">
      <alignment horizontal="right"/>
    </xf>
    <xf numFmtId="164" fontId="23" fillId="0" borderId="51" xfId="1" applyNumberFormat="1" applyFont="1" applyFill="1" applyBorder="1" applyAlignment="1">
      <alignment horizontal="right"/>
    </xf>
    <xf numFmtId="164" fontId="10" fillId="0" borderId="52" xfId="1" applyNumberFormat="1" applyFont="1" applyFill="1" applyBorder="1" applyAlignment="1">
      <alignment horizontal="right"/>
    </xf>
    <xf numFmtId="166" fontId="10" fillId="0" borderId="52" xfId="1" applyNumberFormat="1" applyFont="1" applyFill="1" applyBorder="1" applyAlignment="1"/>
    <xf numFmtId="164" fontId="10" fillId="0" borderId="52" xfId="1" applyNumberFormat="1" applyFont="1" applyFill="1" applyBorder="1" applyAlignment="1"/>
    <xf numFmtId="164" fontId="10" fillId="0" borderId="19" xfId="1" applyNumberFormat="1" applyFont="1" applyFill="1" applyBorder="1" applyAlignment="1"/>
    <xf numFmtId="164" fontId="7" fillId="3" borderId="18" xfId="1" applyNumberFormat="1" applyFont="1" applyFill="1" applyBorder="1" applyAlignment="1">
      <alignment horizontal="right"/>
    </xf>
    <xf numFmtId="165" fontId="9" fillId="2" borderId="19" xfId="1" applyNumberFormat="1" applyFont="1" applyFill="1" applyBorder="1" applyAlignment="1">
      <alignment horizontal="right"/>
    </xf>
    <xf numFmtId="0" fontId="9" fillId="0" borderId="15" xfId="1" applyFont="1" applyBorder="1"/>
    <xf numFmtId="164" fontId="21" fillId="0" borderId="53" xfId="1" applyNumberFormat="1" applyFont="1" applyFill="1" applyBorder="1" applyAlignment="1">
      <alignment horizontal="right"/>
    </xf>
    <xf numFmtId="164" fontId="22" fillId="0" borderId="53" xfId="1" applyNumberFormat="1" applyFont="1" applyFill="1" applyBorder="1" applyAlignment="1">
      <alignment horizontal="right"/>
    </xf>
    <xf numFmtId="164" fontId="22" fillId="0" borderId="53" xfId="1" applyNumberFormat="1" applyFont="1" applyBorder="1" applyAlignment="1">
      <alignment horizontal="right"/>
    </xf>
    <xf numFmtId="164" fontId="23" fillId="0" borderId="53" xfId="1" applyNumberFormat="1" applyFont="1" applyFill="1" applyBorder="1" applyAlignment="1">
      <alignment horizontal="right"/>
    </xf>
    <xf numFmtId="164" fontId="10" fillId="0" borderId="54" xfId="1" applyNumberFormat="1" applyFont="1" applyFill="1" applyBorder="1" applyAlignment="1">
      <alignment horizontal="right"/>
    </xf>
    <xf numFmtId="166" fontId="10" fillId="0" borderId="54" xfId="1" applyNumberFormat="1" applyFont="1" applyFill="1" applyBorder="1" applyAlignment="1"/>
    <xf numFmtId="164" fontId="10" fillId="0" borderId="54" xfId="1" applyNumberFormat="1" applyFont="1" applyFill="1" applyBorder="1" applyAlignment="1"/>
    <xf numFmtId="164" fontId="10" fillId="0" borderId="20" xfId="1" applyNumberFormat="1" applyFont="1" applyFill="1" applyBorder="1" applyAlignment="1"/>
    <xf numFmtId="164" fontId="7" fillId="3" borderId="22" xfId="1" applyNumberFormat="1" applyFont="1" applyFill="1" applyBorder="1" applyAlignment="1">
      <alignment horizontal="right"/>
    </xf>
    <xf numFmtId="165" fontId="8" fillId="2" borderId="20" xfId="1" applyNumberFormat="1" applyFont="1" applyFill="1" applyBorder="1" applyAlignment="1">
      <alignment horizontal="right"/>
    </xf>
    <xf numFmtId="164" fontId="21" fillId="0" borderId="53" xfId="1" applyNumberFormat="1" applyFont="1" applyBorder="1" applyAlignment="1">
      <alignment horizontal="right"/>
    </xf>
    <xf numFmtId="165" fontId="9" fillId="2" borderId="20" xfId="1" applyNumberFormat="1" applyFont="1" applyFill="1" applyBorder="1" applyAlignment="1">
      <alignment horizontal="right"/>
    </xf>
    <xf numFmtId="164" fontId="8" fillId="0" borderId="54" xfId="1" applyNumberFormat="1" applyFont="1" applyFill="1" applyBorder="1" applyAlignment="1">
      <alignment horizontal="right"/>
    </xf>
    <xf numFmtId="0" fontId="8" fillId="0" borderId="54" xfId="1" applyFont="1" applyFill="1" applyBorder="1" applyAlignment="1"/>
    <xf numFmtId="164" fontId="8" fillId="0" borderId="54" xfId="1" applyNumberFormat="1" applyFont="1" applyFill="1" applyBorder="1" applyAlignment="1"/>
    <xf numFmtId="164" fontId="8" fillId="0" borderId="20" xfId="1" applyNumberFormat="1" applyFont="1" applyFill="1" applyBorder="1" applyAlignment="1"/>
    <xf numFmtId="164" fontId="5" fillId="3" borderId="22" xfId="1" applyNumberFormat="1" applyFont="1" applyFill="1" applyBorder="1" applyAlignment="1">
      <alignment horizontal="right"/>
    </xf>
    <xf numFmtId="164" fontId="21" fillId="0" borderId="55" xfId="1" applyNumberFormat="1" applyFont="1" applyFill="1" applyBorder="1" applyAlignment="1">
      <alignment horizontal="right"/>
    </xf>
    <xf numFmtId="164" fontId="8" fillId="0" borderId="56" xfId="1" applyNumberFormat="1" applyFont="1" applyFill="1" applyBorder="1" applyAlignment="1">
      <alignment horizontal="right"/>
    </xf>
    <xf numFmtId="0" fontId="8" fillId="0" borderId="56" xfId="1" applyFont="1" applyFill="1" applyBorder="1" applyAlignment="1"/>
    <xf numFmtId="164" fontId="8" fillId="0" borderId="56" xfId="1" applyNumberFormat="1" applyFont="1" applyFill="1" applyBorder="1" applyAlignment="1"/>
    <xf numFmtId="164" fontId="8" fillId="0" borderId="33" xfId="1" applyNumberFormat="1" applyFont="1" applyFill="1" applyBorder="1" applyAlignment="1"/>
    <xf numFmtId="164" fontId="5" fillId="3" borderId="32" xfId="1" applyNumberFormat="1" applyFont="1" applyFill="1" applyBorder="1" applyAlignment="1">
      <alignment horizontal="right"/>
    </xf>
    <xf numFmtId="165" fontId="8" fillId="2" borderId="33" xfId="1" applyNumberFormat="1" applyFont="1" applyFill="1" applyBorder="1" applyAlignment="1">
      <alignment horizontal="right"/>
    </xf>
    <xf numFmtId="0" fontId="2" fillId="0" borderId="16" xfId="1" applyFont="1" applyBorder="1" applyAlignment="1"/>
    <xf numFmtId="164" fontId="3" fillId="0" borderId="57" xfId="1" applyNumberFormat="1" applyFont="1" applyFill="1" applyBorder="1" applyAlignment="1">
      <alignment horizontal="right"/>
    </xf>
    <xf numFmtId="164" fontId="5" fillId="0" borderId="58" xfId="1" applyNumberFormat="1" applyFont="1" applyFill="1" applyBorder="1" applyAlignment="1">
      <alignment horizontal="right" vertical="center"/>
    </xf>
    <xf numFmtId="164" fontId="5" fillId="0" borderId="59" xfId="1" applyNumberFormat="1" applyFont="1" applyFill="1" applyBorder="1" applyAlignment="1">
      <alignment vertical="center"/>
    </xf>
    <xf numFmtId="164" fontId="5" fillId="0" borderId="58" xfId="1" applyNumberFormat="1" applyFont="1" applyFill="1" applyBorder="1" applyAlignment="1">
      <alignment vertical="center"/>
    </xf>
    <xf numFmtId="164" fontId="2" fillId="3" borderId="10" xfId="1" applyNumberFormat="1" applyFont="1" applyFill="1" applyBorder="1" applyAlignment="1">
      <alignment horizontal="right" vertical="center"/>
    </xf>
    <xf numFmtId="165" fontId="9" fillId="2" borderId="11" xfId="1" applyNumberFormat="1" applyFont="1" applyFill="1" applyBorder="1" applyAlignment="1">
      <alignment horizontal="right" vertical="center"/>
    </xf>
    <xf numFmtId="0" fontId="2" fillId="0" borderId="7" xfId="1" applyFont="1" applyBorder="1" applyAlignment="1"/>
    <xf numFmtId="164" fontId="3" fillId="0" borderId="55" xfId="1" applyNumberFormat="1" applyFont="1" applyFill="1" applyBorder="1" applyAlignment="1">
      <alignment horizontal="right"/>
    </xf>
    <xf numFmtId="164" fontId="5" fillId="0" borderId="56" xfId="1" applyNumberFormat="1" applyFont="1" applyFill="1" applyBorder="1" applyAlignment="1">
      <alignment horizontal="right" vertical="center"/>
    </xf>
    <xf numFmtId="164" fontId="5" fillId="0" borderId="56" xfId="1" applyNumberFormat="1" applyFont="1" applyFill="1" applyBorder="1" applyAlignment="1">
      <alignment vertical="center"/>
    </xf>
    <xf numFmtId="164" fontId="5" fillId="0" borderId="33" xfId="1" applyNumberFormat="1" applyFont="1" applyFill="1" applyBorder="1" applyAlignment="1">
      <alignment vertical="center"/>
    </xf>
    <xf numFmtId="164" fontId="2" fillId="3" borderId="32" xfId="1" applyNumberFormat="1" applyFont="1" applyFill="1" applyBorder="1" applyAlignment="1">
      <alignment horizontal="right" vertical="center"/>
    </xf>
    <xf numFmtId="165" fontId="9" fillId="2" borderId="33" xfId="1" applyNumberFormat="1" applyFont="1" applyFill="1" applyBorder="1" applyAlignment="1">
      <alignment horizontal="right" vertical="center"/>
    </xf>
    <xf numFmtId="3" fontId="8" fillId="0" borderId="54" xfId="1" applyNumberFormat="1" applyFont="1" applyFill="1" applyBorder="1" applyAlignment="1"/>
    <xf numFmtId="164" fontId="21" fillId="0" borderId="60" xfId="1" applyNumberFormat="1" applyFont="1" applyFill="1" applyBorder="1" applyAlignment="1">
      <alignment horizontal="right"/>
    </xf>
    <xf numFmtId="164" fontId="8" fillId="0" borderId="61" xfId="1" applyNumberFormat="1" applyFont="1" applyFill="1" applyBorder="1" applyAlignment="1">
      <alignment horizontal="right"/>
    </xf>
    <xf numFmtId="3" fontId="8" fillId="0" borderId="61" xfId="1" applyNumberFormat="1" applyFont="1" applyFill="1" applyBorder="1" applyAlignment="1"/>
    <xf numFmtId="164" fontId="8" fillId="0" borderId="61" xfId="1" applyNumberFormat="1" applyFont="1" applyFill="1" applyBorder="1" applyAlignment="1"/>
    <xf numFmtId="164" fontId="8" fillId="0" borderId="29" xfId="1" applyNumberFormat="1" applyFont="1" applyFill="1" applyBorder="1" applyAlignment="1"/>
    <xf numFmtId="164" fontId="5" fillId="3" borderId="28" xfId="1" applyNumberFormat="1" applyFont="1" applyFill="1" applyBorder="1" applyAlignment="1">
      <alignment horizontal="right"/>
    </xf>
    <xf numFmtId="165" fontId="8" fillId="2" borderId="29" xfId="1" applyNumberFormat="1" applyFont="1" applyFill="1" applyBorder="1" applyAlignment="1">
      <alignment horizontal="right"/>
    </xf>
    <xf numFmtId="3" fontId="8" fillId="0" borderId="56" xfId="1" applyNumberFormat="1" applyFont="1" applyFill="1" applyBorder="1" applyAlignment="1"/>
    <xf numFmtId="164" fontId="3" fillId="0" borderId="62" xfId="1" applyNumberFormat="1" applyFont="1" applyFill="1" applyBorder="1" applyAlignment="1">
      <alignment horizontal="right"/>
    </xf>
    <xf numFmtId="164" fontId="5" fillId="0" borderId="59" xfId="1" applyNumberFormat="1" applyFont="1" applyFill="1" applyBorder="1" applyAlignment="1">
      <alignment horizontal="right"/>
    </xf>
    <xf numFmtId="3" fontId="5" fillId="0" borderId="59" xfId="1" applyNumberFormat="1" applyFont="1" applyFill="1" applyBorder="1" applyAlignment="1"/>
    <xf numFmtId="164" fontId="5" fillId="0" borderId="59" xfId="1" applyNumberFormat="1" applyFont="1" applyFill="1" applyBorder="1" applyAlignment="1"/>
    <xf numFmtId="164" fontId="5" fillId="0" borderId="46" xfId="1" applyNumberFormat="1" applyFont="1" applyFill="1" applyBorder="1" applyAlignment="1"/>
    <xf numFmtId="164" fontId="2" fillId="3" borderId="45" xfId="1" applyNumberFormat="1" applyFont="1" applyFill="1" applyBorder="1" applyAlignment="1">
      <alignment horizontal="right"/>
    </xf>
    <xf numFmtId="165" fontId="9" fillId="2" borderId="46" xfId="1" applyNumberFormat="1" applyFont="1" applyFill="1" applyBorder="1" applyAlignment="1">
      <alignment horizontal="right"/>
    </xf>
    <xf numFmtId="164" fontId="5" fillId="0" borderId="56" xfId="1" applyNumberFormat="1" applyFont="1" applyFill="1" applyBorder="1" applyAlignment="1">
      <alignment horizontal="right"/>
    </xf>
    <xf numFmtId="3" fontId="5" fillId="0" borderId="56" xfId="1" applyNumberFormat="1" applyFont="1" applyFill="1" applyBorder="1" applyAlignment="1"/>
    <xf numFmtId="164" fontId="5" fillId="0" borderId="56" xfId="1" applyNumberFormat="1" applyFont="1" applyFill="1" applyBorder="1" applyAlignment="1"/>
    <xf numFmtId="164" fontId="5" fillId="0" borderId="33" xfId="1" applyNumberFormat="1" applyFont="1" applyFill="1" applyBorder="1" applyAlignment="1"/>
    <xf numFmtId="164" fontId="2" fillId="3" borderId="32" xfId="1" applyNumberFormat="1" applyFont="1" applyFill="1" applyBorder="1" applyAlignment="1">
      <alignment horizontal="right"/>
    </xf>
    <xf numFmtId="165" fontId="9" fillId="2" borderId="33" xfId="1" applyNumberFormat="1" applyFont="1" applyFill="1" applyBorder="1" applyAlignment="1">
      <alignment horizontal="right"/>
    </xf>
    <xf numFmtId="0" fontId="8" fillId="0" borderId="16" xfId="1" applyFont="1" applyBorder="1" applyAlignment="1"/>
    <xf numFmtId="0" fontId="8" fillId="0" borderId="22" xfId="1" applyFont="1" applyBorder="1" applyAlignment="1"/>
    <xf numFmtId="164" fontId="24" fillId="3" borderId="22" xfId="1" applyNumberFormat="1" applyFont="1" applyFill="1" applyBorder="1" applyAlignment="1">
      <alignment horizontal="right"/>
    </xf>
    <xf numFmtId="165" fontId="25" fillId="2" borderId="20" xfId="1" applyNumberFormat="1" applyFont="1" applyFill="1" applyBorder="1" applyAlignment="1">
      <alignment horizontal="right"/>
    </xf>
    <xf numFmtId="165" fontId="8" fillId="2" borderId="19" xfId="1" applyNumberFormat="1" applyFont="1" applyFill="1" applyBorder="1" applyAlignment="1">
      <alignment horizontal="right"/>
    </xf>
    <xf numFmtId="1" fontId="8" fillId="0" borderId="54" xfId="1" applyNumberFormat="1" applyFont="1" applyFill="1" applyBorder="1" applyAlignment="1"/>
    <xf numFmtId="164" fontId="21" fillId="0" borderId="57" xfId="1" applyNumberFormat="1" applyFont="1" applyFill="1" applyBorder="1" applyAlignment="1">
      <alignment horizontal="right"/>
    </xf>
    <xf numFmtId="164" fontId="8" fillId="0" borderId="58" xfId="1" applyNumberFormat="1" applyFont="1" applyFill="1" applyBorder="1" applyAlignment="1">
      <alignment horizontal="right"/>
    </xf>
    <xf numFmtId="3" fontId="8" fillId="0" borderId="58" xfId="1" applyNumberFormat="1" applyFont="1" applyFill="1" applyBorder="1" applyAlignment="1"/>
    <xf numFmtId="164" fontId="8" fillId="0" borderId="58" xfId="1" applyNumberFormat="1" applyFont="1" applyFill="1" applyBorder="1" applyAlignment="1"/>
    <xf numFmtId="164" fontId="8" fillId="0" borderId="11" xfId="1" applyNumberFormat="1" applyFont="1" applyFill="1" applyBorder="1" applyAlignment="1"/>
    <xf numFmtId="164" fontId="5" fillId="3" borderId="10" xfId="1" applyNumberFormat="1" applyFont="1" applyFill="1" applyBorder="1" applyAlignment="1">
      <alignment horizontal="right"/>
    </xf>
    <xf numFmtId="165" fontId="8" fillId="2" borderId="11" xfId="1" applyNumberFormat="1" applyFont="1" applyFill="1" applyBorder="1" applyAlignment="1">
      <alignment horizontal="right"/>
    </xf>
    <xf numFmtId="3" fontId="3" fillId="0" borderId="62" xfId="1" applyNumberFormat="1" applyFont="1" applyFill="1" applyBorder="1"/>
    <xf numFmtId="3" fontId="3" fillId="0" borderId="55" xfId="1" applyNumberFormat="1" applyFont="1" applyFill="1" applyBorder="1"/>
    <xf numFmtId="0" fontId="1" fillId="0" borderId="0" xfId="1" applyFill="1" applyBorder="1"/>
    <xf numFmtId="164" fontId="8" fillId="0" borderId="52" xfId="1" applyNumberFormat="1" applyFont="1" applyFill="1" applyBorder="1" applyAlignment="1">
      <alignment horizontal="right"/>
    </xf>
    <xf numFmtId="3" fontId="8" fillId="0" borderId="52" xfId="1" applyNumberFormat="1" applyFont="1" applyFill="1" applyBorder="1" applyAlignment="1"/>
    <xf numFmtId="164" fontId="8" fillId="0" borderId="52" xfId="1" applyNumberFormat="1" applyFont="1" applyFill="1" applyBorder="1" applyAlignment="1"/>
    <xf numFmtId="164" fontId="8" fillId="0" borderId="19" xfId="1" applyNumberFormat="1" applyFont="1" applyFill="1" applyBorder="1" applyAlignment="1"/>
    <xf numFmtId="164" fontId="5" fillId="3" borderId="18" xfId="1" applyNumberFormat="1" applyFont="1" applyFill="1" applyBorder="1" applyAlignment="1">
      <alignment horizontal="right"/>
    </xf>
    <xf numFmtId="3" fontId="5" fillId="0" borderId="46" xfId="1" applyNumberFormat="1" applyFont="1" applyFill="1" applyBorder="1" applyAlignment="1"/>
    <xf numFmtId="3" fontId="5" fillId="0" borderId="33" xfId="1" applyNumberFormat="1" applyFont="1" applyFill="1" applyBorder="1" applyAlignment="1"/>
    <xf numFmtId="164" fontId="9" fillId="0" borderId="52" xfId="1" applyNumberFormat="1" applyFont="1" applyFill="1" applyBorder="1" applyAlignment="1">
      <alignment horizontal="right"/>
    </xf>
    <xf numFmtId="3" fontId="9" fillId="0" borderId="52" xfId="1" applyNumberFormat="1" applyFont="1" applyFill="1" applyBorder="1" applyAlignment="1"/>
    <xf numFmtId="3" fontId="9" fillId="0" borderId="19" xfId="1" applyNumberFormat="1" applyFont="1" applyFill="1" applyBorder="1" applyAlignment="1"/>
    <xf numFmtId="164" fontId="9" fillId="0" borderId="54" xfId="1" applyNumberFormat="1" applyFont="1" applyFill="1" applyBorder="1" applyAlignment="1">
      <alignment horizontal="right"/>
    </xf>
    <xf numFmtId="3" fontId="9" fillId="0" borderId="54" xfId="1" applyNumberFormat="1" applyFont="1" applyFill="1" applyBorder="1" applyAlignment="1"/>
    <xf numFmtId="3" fontId="9" fillId="0" borderId="20" xfId="1" applyNumberFormat="1" applyFont="1" applyFill="1" applyBorder="1" applyAlignment="1"/>
    <xf numFmtId="3" fontId="8" fillId="0" borderId="20" xfId="1" applyNumberFormat="1" applyFont="1" applyFill="1" applyBorder="1" applyAlignment="1"/>
    <xf numFmtId="164" fontId="21" fillId="0" borderId="53" xfId="1" applyNumberFormat="1" applyFont="1" applyFill="1" applyBorder="1" applyAlignment="1">
      <alignment horizontal="center"/>
    </xf>
    <xf numFmtId="3" fontId="8" fillId="0" borderId="11" xfId="1" applyNumberFormat="1" applyFont="1" applyFill="1" applyBorder="1" applyAlignment="1"/>
    <xf numFmtId="3" fontId="3" fillId="0" borderId="62" xfId="1" applyNumberFormat="1" applyFont="1" applyFill="1" applyBorder="1" applyAlignment="1">
      <alignment horizontal="right" shrinkToFit="1"/>
    </xf>
    <xf numFmtId="3" fontId="3" fillId="0" borderId="62" xfId="1" applyNumberFormat="1" applyFont="1" applyFill="1" applyBorder="1" applyAlignment="1">
      <alignment horizontal="right"/>
    </xf>
    <xf numFmtId="164" fontId="3" fillId="0" borderId="62" xfId="1" applyNumberFormat="1" applyFont="1" applyFill="1" applyBorder="1" applyAlignment="1">
      <alignment horizontal="right" shrinkToFit="1"/>
    </xf>
    <xf numFmtId="164" fontId="5" fillId="0" borderId="46" xfId="1" applyNumberFormat="1" applyFont="1" applyFill="1" applyBorder="1" applyAlignment="1">
      <alignment horizontal="right"/>
    </xf>
    <xf numFmtId="3" fontId="3" fillId="0" borderId="55" xfId="1" applyNumberFormat="1" applyFont="1" applyFill="1" applyBorder="1" applyAlignment="1">
      <alignment horizontal="right" shrinkToFit="1"/>
    </xf>
    <xf numFmtId="3" fontId="3" fillId="0" borderId="55" xfId="1" applyNumberFormat="1" applyFont="1" applyFill="1" applyBorder="1" applyAlignment="1">
      <alignment horizontal="right"/>
    </xf>
    <xf numFmtId="164" fontId="3" fillId="0" borderId="55" xfId="1" applyNumberFormat="1" applyFont="1" applyFill="1" applyBorder="1" applyAlignment="1">
      <alignment horizontal="right" shrinkToFit="1"/>
    </xf>
    <xf numFmtId="164" fontId="5" fillId="0" borderId="33" xfId="1" applyNumberFormat="1" applyFont="1" applyFill="1" applyBorder="1" applyAlignment="1">
      <alignment horizontal="right"/>
    </xf>
    <xf numFmtId="164" fontId="21" fillId="0" borderId="60" xfId="1" applyNumberFormat="1" applyFont="1" applyFill="1" applyBorder="1" applyAlignment="1">
      <alignment horizontal="center"/>
    </xf>
    <xf numFmtId="164" fontId="21" fillId="0" borderId="55" xfId="1" applyNumberFormat="1" applyFont="1" applyFill="1" applyBorder="1" applyAlignment="1">
      <alignment horizontal="center"/>
    </xf>
    <xf numFmtId="164" fontId="9" fillId="0" borderId="52" xfId="1" applyNumberFormat="1" applyFont="1" applyFill="1" applyBorder="1" applyAlignment="1"/>
    <xf numFmtId="164" fontId="9" fillId="0" borderId="19" xfId="1" applyNumberFormat="1" applyFont="1" applyFill="1" applyBorder="1" applyAlignment="1"/>
    <xf numFmtId="0" fontId="9" fillId="0" borderId="24" xfId="1" applyFont="1" applyBorder="1"/>
    <xf numFmtId="164" fontId="9" fillId="0" borderId="58" xfId="1" applyNumberFormat="1" applyFont="1" applyFill="1" applyBorder="1" applyAlignment="1">
      <alignment horizontal="right"/>
    </xf>
    <xf numFmtId="3" fontId="9" fillId="0" borderId="58" xfId="1" applyNumberFormat="1" applyFont="1" applyFill="1" applyBorder="1" applyAlignment="1"/>
    <xf numFmtId="164" fontId="9" fillId="0" borderId="58" xfId="1" applyNumberFormat="1" applyFont="1" applyFill="1" applyBorder="1" applyAlignment="1"/>
    <xf numFmtId="164" fontId="9" fillId="0" borderId="11" xfId="1" applyNumberFormat="1" applyFont="1" applyFill="1" applyBorder="1" applyAlignment="1"/>
    <xf numFmtId="164" fontId="20" fillId="0" borderId="53" xfId="1" applyNumberFormat="1" applyFont="1" applyFill="1" applyBorder="1" applyAlignment="1">
      <alignment horizontal="right"/>
    </xf>
    <xf numFmtId="164" fontId="2" fillId="0" borderId="54" xfId="1" applyNumberFormat="1" applyFont="1" applyFill="1" applyBorder="1" applyAlignment="1">
      <alignment horizontal="right"/>
    </xf>
    <xf numFmtId="3" fontId="2" fillId="0" borderId="54" xfId="1" applyNumberFormat="1" applyFont="1" applyFill="1" applyBorder="1" applyAlignment="1"/>
    <xf numFmtId="3" fontId="2" fillId="0" borderId="53" xfId="1" applyNumberFormat="1" applyFont="1" applyFill="1" applyBorder="1" applyAlignment="1"/>
    <xf numFmtId="3" fontId="2" fillId="0" borderId="20" xfId="1" applyNumberFormat="1" applyFont="1" applyFill="1" applyBorder="1" applyAlignment="1"/>
    <xf numFmtId="3" fontId="8" fillId="0" borderId="29" xfId="1" applyNumberFormat="1" applyFont="1" applyFill="1" applyBorder="1" applyAlignment="1"/>
    <xf numFmtId="164" fontId="5" fillId="3" borderId="45" xfId="1" applyNumberFormat="1" applyFont="1" applyFill="1" applyBorder="1" applyAlignment="1">
      <alignment horizontal="right"/>
    </xf>
    <xf numFmtId="165" fontId="8" fillId="2" borderId="46" xfId="1" applyNumberFormat="1" applyFont="1" applyFill="1" applyBorder="1" applyAlignment="1">
      <alignment horizontal="right"/>
    </xf>
    <xf numFmtId="164" fontId="8" fillId="0" borderId="60" xfId="1" applyNumberFormat="1" applyFont="1" applyFill="1" applyBorder="1" applyAlignment="1"/>
    <xf numFmtId="0" fontId="9" fillId="0" borderId="63" xfId="1" applyFont="1" applyBorder="1"/>
    <xf numFmtId="164" fontId="8" fillId="0" borderId="55" xfId="1" applyNumberFormat="1" applyFont="1" applyFill="1" applyBorder="1" applyAlignment="1"/>
    <xf numFmtId="0" fontId="9" fillId="0" borderId="24" xfId="1" applyFont="1" applyFill="1" applyBorder="1" applyAlignment="1">
      <alignment horizontal="left" vertical="center"/>
    </xf>
    <xf numFmtId="3" fontId="21" fillId="0" borderId="53" xfId="1" applyNumberFormat="1" applyFont="1" applyFill="1" applyBorder="1" applyAlignment="1">
      <alignment horizontal="right"/>
    </xf>
    <xf numFmtId="3" fontId="9" fillId="0" borderId="54" xfId="1" applyNumberFormat="1" applyFont="1" applyFill="1" applyBorder="1" applyAlignment="1">
      <alignment horizontal="right"/>
    </xf>
    <xf numFmtId="164" fontId="9" fillId="0" borderId="54" xfId="1" applyNumberFormat="1" applyFont="1" applyFill="1" applyBorder="1" applyAlignment="1"/>
    <xf numFmtId="164" fontId="9" fillId="0" borderId="20" xfId="1" applyNumberFormat="1" applyFont="1" applyFill="1" applyBorder="1" applyAlignment="1"/>
    <xf numFmtId="164" fontId="9" fillId="3" borderId="22" xfId="1" applyNumberFormat="1" applyFont="1" applyFill="1" applyBorder="1" applyAlignment="1">
      <alignment horizontal="right"/>
    </xf>
    <xf numFmtId="3" fontId="21" fillId="0" borderId="55" xfId="1" applyNumberFormat="1" applyFont="1" applyFill="1" applyBorder="1" applyAlignment="1">
      <alignment horizontal="right"/>
    </xf>
    <xf numFmtId="3" fontId="9" fillId="0" borderId="56" xfId="1" applyNumberFormat="1" applyFont="1" applyFill="1" applyBorder="1" applyAlignment="1">
      <alignment horizontal="right"/>
    </xf>
    <xf numFmtId="3" fontId="9" fillId="0" borderId="56" xfId="1" applyNumberFormat="1" applyFont="1" applyFill="1" applyBorder="1" applyAlignment="1"/>
    <xf numFmtId="164" fontId="9" fillId="0" borderId="56" xfId="1" applyNumberFormat="1" applyFont="1" applyFill="1" applyBorder="1" applyAlignment="1"/>
    <xf numFmtId="164" fontId="9" fillId="0" borderId="33" xfId="1" applyNumberFormat="1" applyFont="1" applyFill="1" applyBorder="1" applyAlignment="1"/>
    <xf numFmtId="164" fontId="9" fillId="3" borderId="32" xfId="1" applyNumberFormat="1" applyFont="1" applyFill="1" applyBorder="1" applyAlignment="1">
      <alignment horizontal="right"/>
    </xf>
    <xf numFmtId="3" fontId="3" fillId="0" borderId="48" xfId="1" applyNumberFormat="1" applyFont="1" applyFill="1" applyBorder="1" applyAlignment="1">
      <alignment horizontal="right"/>
    </xf>
    <xf numFmtId="3" fontId="5" fillId="0" borderId="50" xfId="1" applyNumberFormat="1" applyFont="1" applyFill="1" applyBorder="1" applyAlignment="1">
      <alignment horizontal="right"/>
    </xf>
    <xf numFmtId="3" fontId="5" fillId="0" borderId="50" xfId="1" applyNumberFormat="1" applyFont="1" applyFill="1" applyBorder="1" applyAlignment="1"/>
    <xf numFmtId="164" fontId="5" fillId="0" borderId="50" xfId="1" applyNumberFormat="1" applyFont="1" applyFill="1" applyBorder="1" applyAlignment="1"/>
    <xf numFmtId="164" fontId="5" fillId="0" borderId="13" xfId="1" applyNumberFormat="1" applyFont="1" applyFill="1" applyBorder="1" applyAlignment="1"/>
    <xf numFmtId="164" fontId="5" fillId="3" borderId="12" xfId="1" applyNumberFormat="1" applyFont="1" applyFill="1" applyBorder="1" applyAlignment="1">
      <alignment horizontal="right"/>
    </xf>
    <xf numFmtId="165" fontId="8" fillId="2" borderId="13" xfId="1" applyNumberFormat="1" applyFont="1" applyFill="1" applyBorder="1" applyAlignment="1">
      <alignment horizontal="right"/>
    </xf>
    <xf numFmtId="0" fontId="9" fillId="0" borderId="0" xfId="1" applyFont="1" applyAlignment="1">
      <alignment horizontal="left"/>
    </xf>
    <xf numFmtId="3" fontId="21" fillId="0" borderId="0" xfId="1" applyNumberFormat="1" applyFont="1"/>
    <xf numFmtId="3" fontId="21" fillId="0" borderId="0" xfId="1" applyNumberFormat="1" applyFont="1" applyFill="1"/>
    <xf numFmtId="3" fontId="22" fillId="0" borderId="0" xfId="1" applyNumberFormat="1" applyFont="1" applyAlignment="1"/>
    <xf numFmtId="3" fontId="22" fillId="0" borderId="0" xfId="1" applyNumberFormat="1" applyFont="1" applyAlignment="1">
      <alignment horizontal="right"/>
    </xf>
    <xf numFmtId="0" fontId="22" fillId="0" borderId="0" xfId="1" applyFont="1" applyAlignment="1">
      <alignment horizontal="right"/>
    </xf>
    <xf numFmtId="0" fontId="22" fillId="0" borderId="0" xfId="1" applyFont="1" applyFill="1" applyAlignment="1">
      <alignment horizontal="right"/>
    </xf>
    <xf numFmtId="3" fontId="26" fillId="0" borderId="0" xfId="1" applyNumberFormat="1" applyFont="1" applyFill="1"/>
    <xf numFmtId="3" fontId="1" fillId="0" borderId="0" xfId="1" applyNumberFormat="1" applyFill="1" applyAlignment="1"/>
    <xf numFmtId="3" fontId="1" fillId="0" borderId="0" xfId="1" applyNumberFormat="1" applyAlignment="1"/>
    <xf numFmtId="0" fontId="13" fillId="0" borderId="0" xfId="1" applyFont="1"/>
    <xf numFmtId="0" fontId="1" fillId="4" borderId="0" xfId="1" applyFill="1"/>
    <xf numFmtId="0" fontId="28" fillId="0" borderId="0" xfId="2" applyFont="1"/>
    <xf numFmtId="0" fontId="27" fillId="0" borderId="0" xfId="2"/>
    <xf numFmtId="0" fontId="7" fillId="0" borderId="34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center" vertical="center"/>
    </xf>
    <xf numFmtId="0" fontId="10" fillId="0" borderId="48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/>
    </xf>
    <xf numFmtId="0" fontId="10" fillId="0" borderId="65" xfId="2" applyFont="1" applyBorder="1" applyAlignment="1">
      <alignment horizontal="center" vertical="center" wrapText="1"/>
    </xf>
    <xf numFmtId="0" fontId="10" fillId="0" borderId="59" xfId="2" applyFont="1" applyBorder="1" applyAlignment="1">
      <alignment horizontal="center" vertical="center" wrapText="1"/>
    </xf>
    <xf numFmtId="0" fontId="10" fillId="0" borderId="48" xfId="2" applyFont="1" applyBorder="1" applyAlignment="1">
      <alignment horizontal="center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46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left" vertical="center"/>
    </xf>
    <xf numFmtId="0" fontId="10" fillId="0" borderId="23" xfId="2" applyFont="1" applyBorder="1" applyAlignment="1">
      <alignment horizontal="left" vertical="center"/>
    </xf>
    <xf numFmtId="0" fontId="27" fillId="0" borderId="0" xfId="2" applyBorder="1"/>
    <xf numFmtId="3" fontId="1" fillId="0" borderId="0" xfId="1" applyNumberFormat="1"/>
    <xf numFmtId="0" fontId="7" fillId="0" borderId="34" xfId="1" applyFont="1" applyBorder="1" applyAlignment="1">
      <alignment horizontal="center" wrapText="1"/>
    </xf>
    <xf numFmtId="0" fontId="10" fillId="0" borderId="65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 wrapText="1"/>
    </xf>
    <xf numFmtId="0" fontId="10" fillId="0" borderId="44" xfId="2" applyFont="1" applyBorder="1" applyAlignment="1">
      <alignment horizontal="center" vertical="center" wrapText="1"/>
    </xf>
    <xf numFmtId="3" fontId="10" fillId="0" borderId="16" xfId="2" applyNumberFormat="1" applyFont="1" applyBorder="1"/>
    <xf numFmtId="3" fontId="10" fillId="0" borderId="66" xfId="2" applyNumberFormat="1" applyFont="1" applyBorder="1"/>
    <xf numFmtId="3" fontId="10" fillId="0" borderId="66" xfId="2" applyNumberFormat="1" applyFont="1" applyBorder="1" applyAlignment="1">
      <alignment vertical="center"/>
    </xf>
    <xf numFmtId="3" fontId="10" fillId="0" borderId="68" xfId="2" applyNumberFormat="1" applyFont="1" applyBorder="1" applyAlignment="1">
      <alignment vertical="center"/>
    </xf>
    <xf numFmtId="3" fontId="10" fillId="0" borderId="67" xfId="2" applyNumberFormat="1" applyFont="1" applyBorder="1" applyAlignment="1">
      <alignment vertical="center"/>
    </xf>
    <xf numFmtId="3" fontId="10" fillId="0" borderId="17" xfId="2" applyNumberFormat="1" applyFont="1" applyBorder="1" applyAlignment="1">
      <alignment vertical="center"/>
    </xf>
    <xf numFmtId="3" fontId="10" fillId="0" borderId="22" xfId="2" applyNumberFormat="1" applyFont="1" applyBorder="1"/>
    <xf numFmtId="3" fontId="10" fillId="0" borderId="53" xfId="2" applyNumberFormat="1" applyFont="1" applyBorder="1"/>
    <xf numFmtId="3" fontId="10" fillId="0" borderId="53" xfId="2" applyNumberFormat="1" applyFont="1" applyBorder="1" applyAlignment="1">
      <alignment vertical="center"/>
    </xf>
    <xf numFmtId="3" fontId="10" fillId="0" borderId="69" xfId="2" applyNumberFormat="1" applyFont="1" applyBorder="1" applyAlignment="1">
      <alignment vertical="center"/>
    </xf>
    <xf numFmtId="3" fontId="10" fillId="0" borderId="54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10" fillId="0" borderId="9" xfId="2" applyFont="1" applyBorder="1" applyAlignment="1">
      <alignment horizontal="left" vertical="center" wrapText="1"/>
    </xf>
    <xf numFmtId="3" fontId="10" fillId="0" borderId="26" xfId="2" applyNumberFormat="1" applyFont="1" applyBorder="1"/>
    <xf numFmtId="167" fontId="10" fillId="0" borderId="47" xfId="2" applyNumberFormat="1" applyFont="1" applyBorder="1"/>
    <xf numFmtId="3" fontId="10" fillId="0" borderId="47" xfId="2" applyNumberFormat="1" applyFont="1" applyBorder="1"/>
    <xf numFmtId="3" fontId="10" fillId="0" borderId="47" xfId="2" applyNumberFormat="1" applyFont="1" applyBorder="1" applyAlignment="1">
      <alignment vertical="center"/>
    </xf>
    <xf numFmtId="3" fontId="10" fillId="0" borderId="71" xfId="2" applyNumberFormat="1" applyFont="1" applyBorder="1" applyAlignment="1">
      <alignment vertical="center"/>
    </xf>
    <xf numFmtId="3" fontId="10" fillId="0" borderId="49" xfId="2" applyNumberFormat="1" applyFont="1" applyBorder="1" applyAlignment="1">
      <alignment vertical="center"/>
    </xf>
    <xf numFmtId="3" fontId="10" fillId="0" borderId="27" xfId="2" applyNumberFormat="1" applyFont="1" applyBorder="1" applyAlignment="1">
      <alignment vertical="center"/>
    </xf>
    <xf numFmtId="0" fontId="10" fillId="0" borderId="67" xfId="2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0" fontId="10" fillId="0" borderId="30" xfId="2" applyFont="1" applyBorder="1"/>
    <xf numFmtId="3" fontId="10" fillId="0" borderId="51" xfId="2" applyNumberFormat="1" applyFont="1" applyBorder="1"/>
    <xf numFmtId="3" fontId="10" fillId="0" borderId="67" xfId="2" applyNumberFormat="1" applyFont="1" applyBorder="1"/>
    <xf numFmtId="3" fontId="10" fillId="0" borderId="68" xfId="2" applyNumberFormat="1" applyFont="1" applyBorder="1"/>
    <xf numFmtId="3" fontId="10" fillId="0" borderId="19" xfId="2" applyNumberFormat="1" applyFont="1" applyBorder="1"/>
    <xf numFmtId="0" fontId="10" fillId="0" borderId="23" xfId="2" applyFont="1" applyBorder="1"/>
    <xf numFmtId="3" fontId="10" fillId="0" borderId="54" xfId="2" applyNumberFormat="1" applyFont="1" applyBorder="1"/>
    <xf numFmtId="3" fontId="10" fillId="0" borderId="69" xfId="2" applyNumberFormat="1" applyFont="1" applyBorder="1"/>
    <xf numFmtId="3" fontId="10" fillId="0" borderId="20" xfId="2" applyNumberFormat="1" applyFont="1" applyBorder="1"/>
    <xf numFmtId="0" fontId="10" fillId="0" borderId="39" xfId="2" applyFont="1" applyBorder="1"/>
    <xf numFmtId="3" fontId="10" fillId="0" borderId="28" xfId="2" applyNumberFormat="1" applyFont="1" applyBorder="1"/>
    <xf numFmtId="3" fontId="10" fillId="0" borderId="60" xfId="2" applyNumberFormat="1" applyFont="1" applyBorder="1"/>
    <xf numFmtId="0" fontId="10" fillId="0" borderId="31" xfId="2" applyFont="1" applyBorder="1"/>
    <xf numFmtId="3" fontId="10" fillId="0" borderId="55" xfId="2" applyNumberFormat="1" applyFont="1" applyBorder="1"/>
    <xf numFmtId="3" fontId="10" fillId="0" borderId="56" xfId="2" applyNumberFormat="1" applyFont="1" applyBorder="1"/>
    <xf numFmtId="3" fontId="10" fillId="0" borderId="70" xfId="2" applyNumberFormat="1" applyFont="1" applyBorder="1"/>
    <xf numFmtId="3" fontId="10" fillId="0" borderId="33" xfId="2" applyNumberFormat="1" applyFont="1" applyBorder="1"/>
    <xf numFmtId="1" fontId="27" fillId="0" borderId="0" xfId="2" applyNumberFormat="1"/>
    <xf numFmtId="0" fontId="1" fillId="0" borderId="0" xfId="3"/>
    <xf numFmtId="0" fontId="18" fillId="0" borderId="0" xfId="3" applyFont="1" applyAlignment="1">
      <alignment vertical="center"/>
    </xf>
    <xf numFmtId="0" fontId="18" fillId="0" borderId="71" xfId="3" applyFont="1" applyBorder="1" applyAlignment="1">
      <alignment vertical="center"/>
    </xf>
    <xf numFmtId="0" fontId="2" fillId="0" borderId="34" xfId="3" applyFont="1" applyBorder="1" applyAlignment="1">
      <alignment horizontal="center" vertical="center" wrapText="1"/>
    </xf>
    <xf numFmtId="0" fontId="2" fillId="0" borderId="36" xfId="3" applyFont="1" applyBorder="1" applyAlignment="1">
      <alignment horizontal="center"/>
    </xf>
    <xf numFmtId="0" fontId="2" fillId="0" borderId="50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2" fillId="0" borderId="12" xfId="3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2" fillId="0" borderId="50" xfId="3" applyFont="1" applyBorder="1" applyAlignment="1">
      <alignment horizontal="center" vertical="center"/>
    </xf>
    <xf numFmtId="0" fontId="2" fillId="0" borderId="13" xfId="3" applyFont="1" applyBorder="1" applyAlignment="1">
      <alignment horizontal="center" vertical="center"/>
    </xf>
    <xf numFmtId="0" fontId="2" fillId="0" borderId="34" xfId="3" applyFont="1" applyBorder="1" applyAlignment="1">
      <alignment horizontal="center" vertical="center"/>
    </xf>
    <xf numFmtId="0" fontId="4" fillId="5" borderId="13" xfId="3" applyFont="1" applyFill="1" applyBorder="1" applyAlignment="1">
      <alignment horizontal="center" vertical="center" wrapText="1"/>
    </xf>
    <xf numFmtId="0" fontId="9" fillId="0" borderId="34" xfId="3" applyFont="1" applyBorder="1"/>
    <xf numFmtId="164" fontId="21" fillId="0" borderId="36" xfId="3" applyNumberFormat="1" applyFont="1" applyBorder="1"/>
    <xf numFmtId="3" fontId="21" fillId="0" borderId="50" xfId="3" applyNumberFormat="1" applyFont="1" applyBorder="1"/>
    <xf numFmtId="3" fontId="21" fillId="0" borderId="48" xfId="3" applyNumberFormat="1" applyFont="1" applyBorder="1"/>
    <xf numFmtId="3" fontId="9" fillId="0" borderId="50" xfId="3" applyNumberFormat="1" applyFont="1" applyBorder="1"/>
    <xf numFmtId="3" fontId="9" fillId="0" borderId="47" xfId="3" applyNumberFormat="1" applyFont="1" applyBorder="1"/>
    <xf numFmtId="3" fontId="9" fillId="0" borderId="71" xfId="3" applyNumberFormat="1" applyFont="1" applyBorder="1"/>
    <xf numFmtId="3" fontId="9" fillId="0" borderId="49" xfId="3" applyNumberFormat="1" applyFont="1" applyBorder="1"/>
    <xf numFmtId="3" fontId="9" fillId="0" borderId="27" xfId="3" applyNumberFormat="1" applyFont="1" applyBorder="1"/>
    <xf numFmtId="3" fontId="9" fillId="0" borderId="34" xfId="3" applyNumberFormat="1" applyFont="1" applyBorder="1"/>
    <xf numFmtId="167" fontId="9" fillId="5" borderId="27" xfId="3" applyNumberFormat="1" applyFont="1" applyFill="1" applyBorder="1"/>
    <xf numFmtId="0" fontId="9" fillId="0" borderId="30" xfId="3" applyFont="1" applyBorder="1"/>
    <xf numFmtId="164" fontId="21" fillId="0" borderId="72" xfId="3" applyNumberFormat="1" applyFont="1" applyBorder="1"/>
    <xf numFmtId="3" fontId="21" fillId="0" borderId="67" xfId="3" applyNumberFormat="1" applyFont="1" applyBorder="1"/>
    <xf numFmtId="3" fontId="21" fillId="0" borderId="66" xfId="3" applyNumberFormat="1" applyFont="1" applyBorder="1"/>
    <xf numFmtId="3" fontId="9" fillId="0" borderId="67" xfId="3" applyNumberFormat="1" applyFont="1" applyBorder="1"/>
    <xf numFmtId="3" fontId="9" fillId="0" borderId="66" xfId="3" applyNumberFormat="1" applyFont="1" applyBorder="1"/>
    <xf numFmtId="3" fontId="9" fillId="0" borderId="68" xfId="3" applyNumberFormat="1" applyFont="1" applyBorder="1"/>
    <xf numFmtId="3" fontId="9" fillId="0" borderId="52" xfId="3" applyNumberFormat="1" applyFont="1" applyBorder="1"/>
    <xf numFmtId="3" fontId="9" fillId="0" borderId="19" xfId="3" applyNumberFormat="1" applyFont="1" applyBorder="1"/>
    <xf numFmtId="3" fontId="9" fillId="0" borderId="30" xfId="3" applyNumberFormat="1" applyFont="1" applyBorder="1"/>
    <xf numFmtId="167" fontId="9" fillId="5" borderId="17" xfId="3" applyNumberFormat="1" applyFont="1" applyFill="1" applyBorder="1"/>
    <xf numFmtId="0" fontId="9" fillId="0" borderId="23" xfId="3" applyFont="1" applyBorder="1"/>
    <xf numFmtId="164" fontId="21" fillId="0" borderId="40" xfId="3" applyNumberFormat="1" applyFont="1" applyBorder="1"/>
    <xf numFmtId="3" fontId="21" fillId="0" borderId="54" xfId="3" applyNumberFormat="1" applyFont="1" applyBorder="1"/>
    <xf numFmtId="3" fontId="21" fillId="0" borderId="53" xfId="3" applyNumberFormat="1" applyFont="1" applyBorder="1"/>
    <xf numFmtId="3" fontId="9" fillId="0" borderId="54" xfId="3" applyNumberFormat="1" applyFont="1" applyBorder="1"/>
    <xf numFmtId="3" fontId="9" fillId="0" borderId="53" xfId="3" applyNumberFormat="1" applyFont="1" applyBorder="1"/>
    <xf numFmtId="3" fontId="9" fillId="0" borderId="69" xfId="3" applyNumberFormat="1" applyFont="1" applyBorder="1"/>
    <xf numFmtId="3" fontId="9" fillId="0" borderId="20" xfId="3" applyNumberFormat="1" applyFont="1" applyBorder="1"/>
    <xf numFmtId="3" fontId="9" fillId="0" borderId="23" xfId="3" applyNumberFormat="1" applyFont="1" applyBorder="1"/>
    <xf numFmtId="167" fontId="9" fillId="5" borderId="20" xfId="3" applyNumberFormat="1" applyFont="1" applyFill="1" applyBorder="1"/>
    <xf numFmtId="0" fontId="9" fillId="0" borderId="31" xfId="3" applyFont="1" applyBorder="1"/>
    <xf numFmtId="164" fontId="21" fillId="0" borderId="73" xfId="3" applyNumberFormat="1" applyFont="1" applyBorder="1"/>
    <xf numFmtId="3" fontId="21" fillId="0" borderId="56" xfId="3" applyNumberFormat="1" applyFont="1" applyBorder="1"/>
    <xf numFmtId="3" fontId="21" fillId="0" borderId="55" xfId="3" applyNumberFormat="1" applyFont="1" applyBorder="1"/>
    <xf numFmtId="3" fontId="9" fillId="0" borderId="56" xfId="3" applyNumberFormat="1" applyFont="1" applyBorder="1"/>
    <xf numFmtId="3" fontId="9" fillId="0" borderId="55" xfId="3" applyNumberFormat="1" applyFont="1" applyBorder="1"/>
    <xf numFmtId="3" fontId="9" fillId="0" borderId="70" xfId="3" applyNumberFormat="1" applyFont="1" applyBorder="1"/>
    <xf numFmtId="3" fontId="9" fillId="0" borderId="33" xfId="3" applyNumberFormat="1" applyFont="1" applyBorder="1"/>
    <xf numFmtId="3" fontId="9" fillId="0" borderId="31" xfId="3" applyNumberFormat="1" applyFont="1" applyBorder="1"/>
    <xf numFmtId="167" fontId="9" fillId="5" borderId="33" xfId="3" applyNumberFormat="1" applyFont="1" applyFill="1" applyBorder="1"/>
    <xf numFmtId="0" fontId="21" fillId="0" borderId="53" xfId="3" applyFont="1" applyBorder="1"/>
    <xf numFmtId="0" fontId="21" fillId="0" borderId="55" xfId="3" applyFont="1" applyBorder="1"/>
    <xf numFmtId="0" fontId="9" fillId="0" borderId="37" xfId="3" applyFont="1" applyBorder="1"/>
    <xf numFmtId="164" fontId="21" fillId="0" borderId="38" xfId="3" applyNumberFormat="1" applyFont="1" applyBorder="1"/>
    <xf numFmtId="3" fontId="21" fillId="0" borderId="52" xfId="3" applyNumberFormat="1" applyFont="1" applyBorder="1"/>
    <xf numFmtId="0" fontId="21" fillId="0" borderId="51" xfId="3" applyFont="1" applyBorder="1"/>
    <xf numFmtId="3" fontId="21" fillId="0" borderId="51" xfId="3" applyNumberFormat="1" applyFont="1" applyBorder="1"/>
    <xf numFmtId="3" fontId="9" fillId="0" borderId="51" xfId="3" applyNumberFormat="1" applyFont="1" applyBorder="1"/>
    <xf numFmtId="3" fontId="9" fillId="0" borderId="35" xfId="3" applyNumberFormat="1" applyFont="1" applyBorder="1"/>
    <xf numFmtId="3" fontId="9" fillId="0" borderId="37" xfId="3" applyNumberFormat="1" applyFont="1" applyBorder="1"/>
    <xf numFmtId="167" fontId="9" fillId="5" borderId="19" xfId="3" applyNumberFormat="1" applyFont="1" applyFill="1" applyBorder="1"/>
    <xf numFmtId="164" fontId="21" fillId="0" borderId="54" xfId="3" applyNumberFormat="1" applyFont="1" applyBorder="1"/>
    <xf numFmtId="164" fontId="21" fillId="0" borderId="53" xfId="3" applyNumberFormat="1" applyFont="1" applyBorder="1"/>
    <xf numFmtId="164" fontId="9" fillId="0" borderId="54" xfId="3" applyNumberFormat="1" applyFont="1" applyBorder="1"/>
    <xf numFmtId="164" fontId="9" fillId="0" borderId="53" xfId="3" applyNumberFormat="1" applyFont="1" applyBorder="1"/>
    <xf numFmtId="164" fontId="9" fillId="0" borderId="69" xfId="3" applyNumberFormat="1" applyFont="1" applyBorder="1"/>
    <xf numFmtId="164" fontId="9" fillId="0" borderId="20" xfId="3" applyNumberFormat="1" applyFont="1" applyBorder="1"/>
    <xf numFmtId="164" fontId="9" fillId="0" borderId="23" xfId="3" applyNumberFormat="1" applyFont="1" applyBorder="1"/>
    <xf numFmtId="0" fontId="9" fillId="0" borderId="39" xfId="3" applyFont="1" applyBorder="1"/>
    <xf numFmtId="164" fontId="21" fillId="0" borderId="42" xfId="3" applyNumberFormat="1" applyFont="1" applyBorder="1"/>
    <xf numFmtId="164" fontId="21" fillId="0" borderId="58" xfId="3" applyNumberFormat="1" applyFont="1" applyBorder="1"/>
    <xf numFmtId="0" fontId="21" fillId="0" borderId="57" xfId="3" applyFont="1" applyBorder="1"/>
    <xf numFmtId="164" fontId="21" fillId="0" borderId="57" xfId="3" applyNumberFormat="1" applyFont="1" applyBorder="1"/>
    <xf numFmtId="164" fontId="9" fillId="0" borderId="58" xfId="3" applyNumberFormat="1" applyFont="1" applyBorder="1"/>
    <xf numFmtId="164" fontId="9" fillId="0" borderId="57" xfId="3" applyNumberFormat="1" applyFont="1" applyBorder="1"/>
    <xf numFmtId="164" fontId="9" fillId="0" borderId="0" xfId="3" applyNumberFormat="1" applyFont="1" applyBorder="1"/>
    <xf numFmtId="164" fontId="9" fillId="0" borderId="61" xfId="3" applyNumberFormat="1" applyFont="1" applyBorder="1"/>
    <xf numFmtId="164" fontId="9" fillId="0" borderId="11" xfId="3" applyNumberFormat="1" applyFont="1" applyBorder="1"/>
    <xf numFmtId="164" fontId="9" fillId="0" borderId="6" xfId="3" applyNumberFormat="1" applyFont="1" applyBorder="1"/>
    <xf numFmtId="167" fontId="9" fillId="5" borderId="11" xfId="3" applyNumberFormat="1" applyFont="1" applyFill="1" applyBorder="1"/>
    <xf numFmtId="0" fontId="2" fillId="0" borderId="34" xfId="3" applyFont="1" applyBorder="1"/>
    <xf numFmtId="3" fontId="20" fillId="0" borderId="36" xfId="3" applyNumberFormat="1" applyFont="1" applyBorder="1"/>
    <xf numFmtId="3" fontId="20" fillId="0" borderId="50" xfId="3" applyNumberFormat="1" applyFont="1" applyBorder="1"/>
    <xf numFmtId="3" fontId="20" fillId="0" borderId="48" xfId="3" applyNumberFormat="1" applyFont="1" applyBorder="1"/>
    <xf numFmtId="3" fontId="2" fillId="0" borderId="50" xfId="3" applyNumberFormat="1" applyFont="1" applyBorder="1"/>
    <xf numFmtId="3" fontId="2" fillId="0" borderId="48" xfId="3" applyNumberFormat="1" applyFont="1" applyBorder="1"/>
    <xf numFmtId="3" fontId="2" fillId="0" borderId="4" xfId="3" applyNumberFormat="1" applyFont="1" applyBorder="1"/>
    <xf numFmtId="3" fontId="2" fillId="0" borderId="3" xfId="3" applyNumberFormat="1" applyFont="1" applyBorder="1"/>
    <xf numFmtId="3" fontId="2" fillId="0" borderId="13" xfId="3" applyNumberFormat="1" applyFont="1" applyBorder="1"/>
    <xf numFmtId="3" fontId="2" fillId="0" borderId="34" xfId="3" applyNumberFormat="1" applyFont="1" applyBorder="1"/>
    <xf numFmtId="167" fontId="2" fillId="5" borderId="13" xfId="3" applyNumberFormat="1" applyFont="1" applyFill="1" applyBorder="1"/>
    <xf numFmtId="0" fontId="9" fillId="0" borderId="0" xfId="3" applyFont="1"/>
    <xf numFmtId="3" fontId="26" fillId="0" borderId="0" xfId="3" applyNumberFormat="1" applyFont="1"/>
    <xf numFmtId="3" fontId="29" fillId="0" borderId="0" xfId="3" applyNumberFormat="1" applyFont="1" applyBorder="1" applyAlignment="1">
      <alignment horizontal="center"/>
    </xf>
    <xf numFmtId="0" fontId="1" fillId="0" borderId="65" xfId="3" applyBorder="1"/>
    <xf numFmtId="3" fontId="1" fillId="0" borderId="0" xfId="3" applyNumberFormat="1"/>
    <xf numFmtId="0" fontId="9" fillId="0" borderId="0" xfId="3" applyFont="1" applyBorder="1"/>
    <xf numFmtId="166" fontId="27" fillId="0" borderId="0" xfId="4" applyNumberFormat="1" applyBorder="1"/>
    <xf numFmtId="166" fontId="27" fillId="0" borderId="0" xfId="4" applyNumberFormat="1" applyFill="1" applyBorder="1"/>
    <xf numFmtId="3" fontId="27" fillId="0" borderId="0" xfId="4" applyNumberFormat="1" applyBorder="1"/>
    <xf numFmtId="0" fontId="1" fillId="0" borderId="0" xfId="3" applyBorder="1"/>
    <xf numFmtId="164" fontId="18" fillId="0" borderId="0" xfId="3" applyNumberFormat="1" applyFont="1" applyBorder="1"/>
    <xf numFmtId="0" fontId="30" fillId="0" borderId="0" xfId="3" applyFont="1" applyBorder="1"/>
    <xf numFmtId="0" fontId="2" fillId="0" borderId="4" xfId="3" applyFont="1" applyBorder="1" applyAlignment="1">
      <alignment horizontal="center" vertical="center"/>
    </xf>
    <xf numFmtId="0" fontId="2" fillId="0" borderId="48" xfId="3" applyFont="1" applyBorder="1" applyAlignment="1">
      <alignment horizontal="center" vertical="center"/>
    </xf>
    <xf numFmtId="3" fontId="14" fillId="0" borderId="34" xfId="3" applyNumberFormat="1" applyFont="1" applyBorder="1" applyAlignment="1">
      <alignment horizontal="center" vertical="center"/>
    </xf>
    <xf numFmtId="4" fontId="14" fillId="5" borderId="34" xfId="3" applyNumberFormat="1" applyFont="1" applyFill="1" applyBorder="1" applyAlignment="1">
      <alignment horizontal="center" vertical="center" wrapText="1"/>
    </xf>
    <xf numFmtId="3" fontId="9" fillId="0" borderId="48" xfId="3" applyNumberFormat="1" applyFont="1" applyBorder="1"/>
    <xf numFmtId="3" fontId="9" fillId="0" borderId="4" xfId="3" applyNumberFormat="1" applyFont="1" applyBorder="1"/>
    <xf numFmtId="3" fontId="9" fillId="0" borderId="13" xfId="3" applyNumberFormat="1" applyFont="1" applyBorder="1"/>
    <xf numFmtId="167" fontId="9" fillId="5" borderId="34" xfId="3" applyNumberFormat="1" applyFont="1" applyFill="1" applyBorder="1"/>
    <xf numFmtId="167" fontId="9" fillId="5" borderId="30" xfId="3" applyNumberFormat="1" applyFont="1" applyFill="1" applyBorder="1"/>
    <xf numFmtId="167" fontId="9" fillId="5" borderId="23" xfId="3" applyNumberFormat="1" applyFont="1" applyFill="1" applyBorder="1"/>
    <xf numFmtId="167" fontId="9" fillId="5" borderId="31" xfId="3" applyNumberFormat="1" applyFont="1" applyFill="1" applyBorder="1"/>
    <xf numFmtId="167" fontId="9" fillId="5" borderId="37" xfId="3" applyNumberFormat="1" applyFont="1" applyFill="1" applyBorder="1"/>
    <xf numFmtId="3" fontId="21" fillId="0" borderId="47" xfId="3" applyNumberFormat="1" applyFont="1" applyBorder="1"/>
    <xf numFmtId="164" fontId="21" fillId="0" borderId="47" xfId="3" applyNumberFormat="1" applyFont="1" applyBorder="1"/>
    <xf numFmtId="164" fontId="9" fillId="0" borderId="60" xfId="3" applyNumberFormat="1" applyFont="1" applyBorder="1"/>
    <xf numFmtId="167" fontId="9" fillId="5" borderId="6" xfId="3" applyNumberFormat="1" applyFont="1" applyFill="1" applyBorder="1"/>
    <xf numFmtId="167" fontId="2" fillId="5" borderId="34" xfId="3" applyNumberFormat="1" applyFont="1" applyFill="1" applyBorder="1"/>
    <xf numFmtId="0" fontId="1" fillId="0" borderId="0" xfId="1" applyBorder="1"/>
    <xf numFmtId="0" fontId="1" fillId="0" borderId="58" xfId="3" applyBorder="1"/>
    <xf numFmtId="0" fontId="18" fillId="0" borderId="0" xfId="5" applyFont="1" applyFill="1" applyAlignment="1">
      <alignment vertical="center"/>
    </xf>
    <xf numFmtId="0" fontId="18" fillId="0" borderId="0" xfId="5" applyFont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0" xfId="5"/>
    <xf numFmtId="0" fontId="1" fillId="0" borderId="71" xfId="1" applyBorder="1" applyAlignment="1">
      <alignment vertical="center" wrapText="1"/>
    </xf>
    <xf numFmtId="0" fontId="0" fillId="0" borderId="0" xfId="5" applyFont="1"/>
    <xf numFmtId="0" fontId="31" fillId="0" borderId="10" xfId="5" applyFont="1" applyFill="1" applyBorder="1" applyAlignment="1">
      <alignment horizontal="center" vertical="center"/>
    </xf>
    <xf numFmtId="0" fontId="31" fillId="0" borderId="43" xfId="5" applyFont="1" applyFill="1" applyBorder="1" applyAlignment="1">
      <alignment horizontal="center" vertical="center"/>
    </xf>
    <xf numFmtId="0" fontId="31" fillId="0" borderId="0" xfId="5" applyFont="1" applyFill="1" applyBorder="1" applyAlignment="1">
      <alignment horizontal="center" vertical="center"/>
    </xf>
    <xf numFmtId="0" fontId="14" fillId="0" borderId="10" xfId="5" applyFont="1" applyFill="1" applyBorder="1" applyAlignment="1">
      <alignment horizontal="center" vertical="center"/>
    </xf>
    <xf numFmtId="0" fontId="14" fillId="0" borderId="43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12" xfId="5" applyFont="1" applyFill="1" applyBorder="1" applyAlignment="1">
      <alignment horizontal="center" vertical="center"/>
    </xf>
    <xf numFmtId="0" fontId="14" fillId="0" borderId="13" xfId="5" applyFont="1" applyFill="1" applyBorder="1" applyAlignment="1">
      <alignment horizontal="center" vertical="center"/>
    </xf>
    <xf numFmtId="0" fontId="9" fillId="0" borderId="37" xfId="5" applyFont="1" applyBorder="1" applyAlignment="1">
      <alignment vertical="center"/>
    </xf>
    <xf numFmtId="164" fontId="21" fillId="0" borderId="16" xfId="5" applyNumberFormat="1" applyFont="1" applyFill="1" applyBorder="1" applyAlignment="1">
      <alignment vertical="center"/>
    </xf>
    <xf numFmtId="164" fontId="21" fillId="0" borderId="74" xfId="5" applyNumberFormat="1" applyFont="1" applyFill="1" applyBorder="1" applyAlignment="1">
      <alignment vertical="center"/>
    </xf>
    <xf numFmtId="164" fontId="21" fillId="0" borderId="17" xfId="5" applyNumberFormat="1" applyFont="1" applyFill="1" applyBorder="1" applyAlignment="1">
      <alignment vertical="center"/>
    </xf>
    <xf numFmtId="164" fontId="21" fillId="0" borderId="68" xfId="5" applyNumberFormat="1" applyFont="1" applyFill="1" applyBorder="1" applyAlignment="1">
      <alignment vertical="center"/>
    </xf>
    <xf numFmtId="0" fontId="9" fillId="0" borderId="23" xfId="5" applyFont="1" applyBorder="1" applyAlignment="1">
      <alignment vertical="center"/>
    </xf>
    <xf numFmtId="164" fontId="21" fillId="0" borderId="22" xfId="5" applyNumberFormat="1" applyFont="1" applyFill="1" applyBorder="1" applyAlignment="1">
      <alignment vertical="center"/>
    </xf>
    <xf numFmtId="164" fontId="21" fillId="0" borderId="41" xfId="5" applyNumberFormat="1" applyFont="1" applyFill="1" applyBorder="1" applyAlignment="1">
      <alignment vertical="center"/>
    </xf>
    <xf numFmtId="164" fontId="21" fillId="0" borderId="20" xfId="5" applyNumberFormat="1" applyFont="1" applyFill="1" applyBorder="1" applyAlignment="1">
      <alignment vertical="center"/>
    </xf>
    <xf numFmtId="164" fontId="21" fillId="0" borderId="69" xfId="5" applyNumberFormat="1" applyFont="1" applyFill="1" applyBorder="1" applyAlignment="1">
      <alignment vertical="center"/>
    </xf>
    <xf numFmtId="0" fontId="9" fillId="0" borderId="39" xfId="5" applyFont="1" applyBorder="1" applyAlignment="1">
      <alignment vertical="center"/>
    </xf>
    <xf numFmtId="164" fontId="21" fillId="0" borderId="22" xfId="5" applyNumberFormat="1" applyFont="1" applyFill="1" applyBorder="1" applyAlignment="1">
      <alignment horizontal="center" vertical="center"/>
    </xf>
    <xf numFmtId="164" fontId="21" fillId="0" borderId="20" xfId="5" applyNumberFormat="1" applyFont="1" applyFill="1" applyBorder="1" applyAlignment="1">
      <alignment horizontal="center" vertical="center"/>
    </xf>
    <xf numFmtId="164" fontId="21" fillId="0" borderId="41" xfId="5" applyNumberFormat="1" applyFont="1" applyFill="1" applyBorder="1" applyAlignment="1">
      <alignment horizontal="center" vertical="center"/>
    </xf>
    <xf numFmtId="0" fontId="9" fillId="0" borderId="39" xfId="5" applyFont="1" applyBorder="1" applyAlignment="1">
      <alignment vertical="center" wrapText="1"/>
    </xf>
    <xf numFmtId="164" fontId="21" fillId="6" borderId="22" xfId="5" applyNumberFormat="1" applyFont="1" applyFill="1" applyBorder="1" applyAlignment="1">
      <alignment vertical="center"/>
    </xf>
    <xf numFmtId="164" fontId="21" fillId="6" borderId="41" xfId="5" applyNumberFormat="1" applyFont="1" applyFill="1" applyBorder="1" applyAlignment="1">
      <alignment vertical="center"/>
    </xf>
    <xf numFmtId="164" fontId="21" fillId="6" borderId="69" xfId="5" applyNumberFormat="1" applyFont="1" applyFill="1" applyBorder="1" applyAlignment="1">
      <alignment vertical="center"/>
    </xf>
    <xf numFmtId="164" fontId="21" fillId="7" borderId="22" xfId="5" applyNumberFormat="1" applyFont="1" applyFill="1" applyBorder="1" applyAlignment="1">
      <alignment vertical="center"/>
    </xf>
    <xf numFmtId="164" fontId="21" fillId="7" borderId="41" xfId="5" applyNumberFormat="1" applyFont="1" applyFill="1" applyBorder="1" applyAlignment="1">
      <alignment vertical="center"/>
    </xf>
    <xf numFmtId="0" fontId="9" fillId="0" borderId="31" xfId="5" applyFont="1" applyBorder="1" applyAlignment="1">
      <alignment vertical="center"/>
    </xf>
    <xf numFmtId="0" fontId="2" fillId="0" borderId="34" xfId="5" applyFont="1" applyBorder="1" applyAlignment="1">
      <alignment vertical="center"/>
    </xf>
    <xf numFmtId="3" fontId="20" fillId="0" borderId="12" xfId="5" applyNumberFormat="1" applyFont="1" applyFill="1" applyBorder="1" applyAlignment="1">
      <alignment vertical="center"/>
    </xf>
    <xf numFmtId="3" fontId="20" fillId="0" borderId="5" xfId="5" applyNumberFormat="1" applyFont="1" applyFill="1" applyBorder="1" applyAlignment="1">
      <alignment vertical="center"/>
    </xf>
    <xf numFmtId="3" fontId="20" fillId="0" borderId="4" xfId="5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3" fontId="18" fillId="0" borderId="0" xfId="5" applyNumberFormat="1" applyFont="1" applyFill="1" applyBorder="1"/>
    <xf numFmtId="0" fontId="2" fillId="0" borderId="0" xfId="5" applyFont="1" applyBorder="1"/>
    <xf numFmtId="0" fontId="27" fillId="0" borderId="0" xfId="6"/>
    <xf numFmtId="0" fontId="18" fillId="0" borderId="71" xfId="5" applyFont="1" applyFill="1" applyBorder="1" applyAlignment="1">
      <alignment vertical="center"/>
    </xf>
    <xf numFmtId="0" fontId="31" fillId="0" borderId="14" xfId="5" applyFont="1" applyFill="1" applyBorder="1" applyAlignment="1">
      <alignment horizontal="center" vertical="center"/>
    </xf>
    <xf numFmtId="0" fontId="31" fillId="0" borderId="46" xfId="5" applyFont="1" applyFill="1" applyBorder="1" applyAlignment="1">
      <alignment horizontal="center" vertical="center"/>
    </xf>
    <xf numFmtId="0" fontId="31" fillId="0" borderId="12" xfId="5" applyFont="1" applyFill="1" applyBorder="1" applyAlignment="1">
      <alignment horizontal="center" vertical="center"/>
    </xf>
    <xf numFmtId="0" fontId="31" fillId="0" borderId="13" xfId="5" applyFont="1" applyFill="1" applyBorder="1" applyAlignment="1">
      <alignment horizontal="center" vertical="center"/>
    </xf>
    <xf numFmtId="164" fontId="21" fillId="7" borderId="69" xfId="5" applyNumberFormat="1" applyFont="1" applyFill="1" applyBorder="1" applyAlignment="1">
      <alignment vertical="center"/>
    </xf>
    <xf numFmtId="164" fontId="21" fillId="7" borderId="20" xfId="5" applyNumberFormat="1" applyFont="1" applyFill="1" applyBorder="1" applyAlignment="1">
      <alignment vertical="center"/>
    </xf>
    <xf numFmtId="3" fontId="20" fillId="0" borderId="13" xfId="5" applyNumberFormat="1" applyFont="1" applyFill="1" applyBorder="1" applyAlignment="1">
      <alignment vertical="center"/>
    </xf>
    <xf numFmtId="0" fontId="1" fillId="0" borderId="0" xfId="5" applyBorder="1"/>
    <xf numFmtId="0" fontId="16" fillId="0" borderId="0" xfId="1" applyFont="1"/>
    <xf numFmtId="3" fontId="2" fillId="0" borderId="0" xfId="5" applyNumberFormat="1" applyFont="1" applyFill="1" applyBorder="1"/>
    <xf numFmtId="0" fontId="8" fillId="0" borderId="0" xfId="5" applyFont="1"/>
    <xf numFmtId="0" fontId="8" fillId="0" borderId="0" xfId="5" applyFont="1" applyBorder="1"/>
    <xf numFmtId="0" fontId="8" fillId="0" borderId="0" xfId="1" applyFont="1"/>
    <xf numFmtId="0" fontId="15" fillId="0" borderId="0" xfId="7" applyFont="1"/>
    <xf numFmtId="0" fontId="27" fillId="0" borderId="0" xfId="7"/>
    <xf numFmtId="0" fontId="1" fillId="0" borderId="0" xfId="5" applyFont="1"/>
    <xf numFmtId="0" fontId="18" fillId="0" borderId="0" xfId="5" applyFont="1" applyAlignment="1">
      <alignment horizontal="center"/>
    </xf>
    <xf numFmtId="0" fontId="18" fillId="0" borderId="0" xfId="5" applyFont="1" applyFill="1" applyAlignment="1">
      <alignment horizontal="center"/>
    </xf>
    <xf numFmtId="0" fontId="8" fillId="0" borderId="0" xfId="5" applyFont="1" applyFill="1" applyBorder="1" applyAlignment="1">
      <alignment horizontal="center" vertical="center"/>
    </xf>
    <xf numFmtId="0" fontId="2" fillId="0" borderId="34" xfId="5" applyFont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8" fillId="0" borderId="12" xfId="5" applyFont="1" applyFill="1" applyBorder="1" applyAlignment="1">
      <alignment horizontal="center" vertical="center"/>
    </xf>
    <xf numFmtId="0" fontId="8" fillId="0" borderId="48" xfId="5" applyFont="1" applyFill="1" applyBorder="1" applyAlignment="1">
      <alignment horizontal="center" vertical="center"/>
    </xf>
    <xf numFmtId="0" fontId="8" fillId="0" borderId="50" xfId="5" applyFont="1" applyFill="1" applyBorder="1" applyAlignment="1">
      <alignment horizontal="center" vertical="center"/>
    </xf>
    <xf numFmtId="0" fontId="8" fillId="0" borderId="34" xfId="5" applyFont="1" applyFill="1" applyBorder="1" applyAlignment="1">
      <alignment horizontal="center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8" fillId="0" borderId="13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164" fontId="21" fillId="0" borderId="0" xfId="5" applyNumberFormat="1" applyFont="1" applyFill="1" applyBorder="1"/>
    <xf numFmtId="164" fontId="9" fillId="0" borderId="18" xfId="5" applyNumberFormat="1" applyFont="1" applyFill="1" applyBorder="1" applyAlignment="1">
      <alignment vertical="center"/>
    </xf>
    <xf numFmtId="164" fontId="9" fillId="0" borderId="51" xfId="5" applyNumberFormat="1" applyFont="1" applyFill="1" applyBorder="1" applyAlignment="1">
      <alignment vertical="center"/>
    </xf>
    <xf numFmtId="164" fontId="9" fillId="0" borderId="52" xfId="5" applyNumberFormat="1" applyFont="1" applyFill="1" applyBorder="1" applyAlignment="1">
      <alignment vertical="center"/>
    </xf>
    <xf numFmtId="164" fontId="9" fillId="0" borderId="37" xfId="5" applyNumberFormat="1" applyFont="1" applyFill="1" applyBorder="1" applyAlignment="1">
      <alignment vertical="center"/>
    </xf>
    <xf numFmtId="164" fontId="9" fillId="0" borderId="21" xfId="5" applyNumberFormat="1" applyFont="1" applyFill="1" applyBorder="1" applyAlignment="1">
      <alignment vertical="center"/>
    </xf>
    <xf numFmtId="164" fontId="9" fillId="0" borderId="35" xfId="5" applyNumberFormat="1" applyFont="1" applyFill="1" applyBorder="1" applyAlignment="1">
      <alignment vertical="center"/>
    </xf>
    <xf numFmtId="164" fontId="9" fillId="0" borderId="19" xfId="5" applyNumberFormat="1" applyFont="1" applyFill="1" applyBorder="1" applyAlignment="1">
      <alignment vertical="center"/>
    </xf>
    <xf numFmtId="164" fontId="9" fillId="0" borderId="41" xfId="5" applyNumberFormat="1" applyFont="1" applyFill="1" applyBorder="1" applyAlignment="1">
      <alignment vertical="center"/>
    </xf>
    <xf numFmtId="164" fontId="9" fillId="0" borderId="22" xfId="5" applyNumberFormat="1" applyFont="1" applyFill="1" applyBorder="1" applyAlignment="1">
      <alignment vertical="center"/>
    </xf>
    <xf numFmtId="164" fontId="9" fillId="0" borderId="53" xfId="5" applyNumberFormat="1" applyFont="1" applyFill="1" applyBorder="1" applyAlignment="1">
      <alignment vertical="center"/>
    </xf>
    <xf numFmtId="164" fontId="9" fillId="0" borderId="54" xfId="5" applyNumberFormat="1" applyFont="1" applyFill="1" applyBorder="1" applyAlignment="1">
      <alignment vertical="center"/>
    </xf>
    <xf numFmtId="164" fontId="9" fillId="0" borderId="23" xfId="5" applyNumberFormat="1" applyFont="1" applyFill="1" applyBorder="1" applyAlignment="1">
      <alignment vertical="center"/>
    </xf>
    <xf numFmtId="164" fontId="9" fillId="0" borderId="15" xfId="5" applyNumberFormat="1" applyFont="1" applyFill="1" applyBorder="1" applyAlignment="1">
      <alignment vertical="center"/>
    </xf>
    <xf numFmtId="164" fontId="9" fillId="0" borderId="69" xfId="5" applyNumberFormat="1" applyFont="1" applyFill="1" applyBorder="1" applyAlignment="1">
      <alignment vertical="center"/>
    </xf>
    <xf numFmtId="164" fontId="9" fillId="0" borderId="20" xfId="5" applyNumberFormat="1" applyFont="1" applyFill="1" applyBorder="1" applyAlignment="1">
      <alignment vertical="center"/>
    </xf>
    <xf numFmtId="164" fontId="9" fillId="0" borderId="22" xfId="5" applyNumberFormat="1" applyFont="1" applyFill="1" applyBorder="1" applyAlignment="1">
      <alignment horizontal="center" vertical="center"/>
    </xf>
    <xf numFmtId="164" fontId="9" fillId="0" borderId="53" xfId="5" applyNumberFormat="1" applyFont="1" applyFill="1" applyBorder="1" applyAlignment="1">
      <alignment horizontal="center" vertical="center"/>
    </xf>
    <xf numFmtId="164" fontId="9" fillId="6" borderId="53" xfId="5" applyNumberFormat="1" applyFont="1" applyFill="1" applyBorder="1" applyAlignment="1">
      <alignment vertical="center"/>
    </xf>
    <xf numFmtId="164" fontId="9" fillId="6" borderId="54" xfId="5" applyNumberFormat="1" applyFont="1" applyFill="1" applyBorder="1" applyAlignment="1">
      <alignment vertical="center"/>
    </xf>
    <xf numFmtId="164" fontId="9" fillId="6" borderId="23" xfId="5" applyNumberFormat="1" applyFont="1" applyFill="1" applyBorder="1" applyAlignment="1">
      <alignment vertical="center"/>
    </xf>
    <xf numFmtId="164" fontId="9" fillId="6" borderId="15" xfId="5" applyNumberFormat="1" applyFont="1" applyFill="1" applyBorder="1" applyAlignment="1">
      <alignment vertical="center"/>
    </xf>
    <xf numFmtId="164" fontId="9" fillId="0" borderId="39" xfId="5" applyNumberFormat="1" applyFont="1" applyFill="1" applyBorder="1" applyAlignment="1">
      <alignment vertical="center"/>
    </xf>
    <xf numFmtId="164" fontId="9" fillId="0" borderId="24" xfId="5" applyNumberFormat="1" applyFont="1" applyFill="1" applyBorder="1" applyAlignment="1">
      <alignment vertical="center"/>
    </xf>
    <xf numFmtId="164" fontId="9" fillId="0" borderId="60" xfId="5" applyNumberFormat="1" applyFont="1" applyFill="1" applyBorder="1" applyAlignment="1">
      <alignment vertical="center"/>
    </xf>
    <xf numFmtId="164" fontId="9" fillId="0" borderId="75" xfId="5" applyNumberFormat="1" applyFont="1" applyFill="1" applyBorder="1" applyAlignment="1">
      <alignment vertical="center"/>
    </xf>
    <xf numFmtId="164" fontId="9" fillId="0" borderId="61" xfId="5" applyNumberFormat="1" applyFont="1" applyFill="1" applyBorder="1" applyAlignment="1">
      <alignment vertical="center"/>
    </xf>
    <xf numFmtId="164" fontId="9" fillId="0" borderId="29" xfId="5" applyNumberFormat="1" applyFont="1" applyFill="1" applyBorder="1" applyAlignment="1">
      <alignment vertical="center"/>
    </xf>
    <xf numFmtId="3" fontId="20" fillId="0" borderId="0" xfId="5" applyNumberFormat="1" applyFont="1" applyFill="1" applyBorder="1"/>
    <xf numFmtId="3" fontId="2" fillId="0" borderId="36" xfId="5" applyNumberFormat="1" applyFont="1" applyFill="1" applyBorder="1" applyAlignment="1">
      <alignment vertical="center"/>
    </xf>
    <xf numFmtId="3" fontId="2" fillId="0" borderId="48" xfId="5" applyNumberFormat="1" applyFont="1" applyFill="1" applyBorder="1" applyAlignment="1">
      <alignment vertical="center"/>
    </xf>
    <xf numFmtId="3" fontId="2" fillId="0" borderId="50" xfId="5" applyNumberFormat="1" applyFont="1" applyFill="1" applyBorder="1" applyAlignment="1">
      <alignment vertical="center"/>
    </xf>
    <xf numFmtId="3" fontId="2" fillId="0" borderId="34" xfId="5" applyNumberFormat="1" applyFont="1" applyFill="1" applyBorder="1" applyAlignment="1">
      <alignment vertical="center"/>
    </xf>
    <xf numFmtId="3" fontId="2" fillId="0" borderId="3" xfId="5" applyNumberFormat="1" applyFont="1" applyFill="1" applyBorder="1" applyAlignment="1">
      <alignment vertical="center"/>
    </xf>
    <xf numFmtId="3" fontId="2" fillId="0" borderId="4" xfId="5" applyNumberFormat="1" applyFont="1" applyFill="1" applyBorder="1" applyAlignment="1">
      <alignment vertical="center"/>
    </xf>
    <xf numFmtId="3" fontId="2" fillId="0" borderId="13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0" fontId="9" fillId="0" borderId="0" xfId="5" applyFont="1"/>
    <xf numFmtId="0" fontId="32" fillId="0" borderId="0" xfId="1" applyFont="1"/>
    <xf numFmtId="3" fontId="33" fillId="0" borderId="0" xfId="5" applyNumberFormat="1" applyFont="1" applyFill="1" applyBorder="1"/>
    <xf numFmtId="0" fontId="27" fillId="0" borderId="0" xfId="6" applyBorder="1"/>
    <xf numFmtId="0" fontId="27" fillId="0" borderId="0" xfId="6" applyFill="1"/>
    <xf numFmtId="0" fontId="5" fillId="0" borderId="34" xfId="5" applyFont="1" applyFill="1" applyBorder="1" applyAlignment="1">
      <alignment horizontal="center" vertical="center"/>
    </xf>
    <xf numFmtId="164" fontId="21" fillId="0" borderId="76" xfId="5" applyNumberFormat="1" applyFont="1" applyFill="1" applyBorder="1"/>
    <xf numFmtId="164" fontId="9" fillId="0" borderId="66" xfId="5" applyNumberFormat="1" applyFont="1" applyFill="1" applyBorder="1" applyAlignment="1">
      <alignment vertical="center"/>
    </xf>
    <xf numFmtId="164" fontId="9" fillId="0" borderId="67" xfId="5" applyNumberFormat="1" applyFont="1" applyFill="1" applyBorder="1" applyAlignment="1">
      <alignment vertical="center"/>
    </xf>
    <xf numFmtId="164" fontId="9" fillId="0" borderId="17" xfId="5" applyNumberFormat="1" applyFont="1" applyFill="1" applyBorder="1" applyAlignment="1">
      <alignment vertical="center"/>
    </xf>
    <xf numFmtId="164" fontId="21" fillId="0" borderId="41" xfId="5" applyNumberFormat="1" applyFont="1" applyFill="1" applyBorder="1"/>
    <xf numFmtId="164" fontId="21" fillId="0" borderId="64" xfId="5" applyNumberFormat="1" applyFont="1" applyFill="1" applyBorder="1"/>
    <xf numFmtId="164" fontId="9" fillId="0" borderId="31" xfId="5" applyNumberFormat="1" applyFont="1" applyFill="1" applyBorder="1" applyAlignment="1">
      <alignment vertical="center"/>
    </xf>
    <xf numFmtId="164" fontId="9" fillId="0" borderId="63" xfId="5" applyNumberFormat="1" applyFont="1" applyFill="1" applyBorder="1" applyAlignment="1">
      <alignment vertical="center"/>
    </xf>
    <xf numFmtId="164" fontId="9" fillId="0" borderId="55" xfId="5" applyNumberFormat="1" applyFont="1" applyFill="1" applyBorder="1" applyAlignment="1">
      <alignment vertical="center"/>
    </xf>
    <xf numFmtId="3" fontId="20" fillId="0" borderId="43" xfId="5" applyNumberFormat="1" applyFont="1" applyFill="1" applyBorder="1"/>
    <xf numFmtId="0" fontId="9" fillId="0" borderId="0" xfId="5" applyFont="1" applyFill="1"/>
    <xf numFmtId="0" fontId="27" fillId="0" borderId="0" xfId="7" applyBorder="1"/>
    <xf numFmtId="0" fontId="1" fillId="0" borderId="0" xfId="5" applyFill="1"/>
    <xf numFmtId="0" fontId="18" fillId="0" borderId="0" xfId="1" applyFont="1" applyAlignment="1"/>
    <xf numFmtId="0" fontId="31" fillId="0" borderId="21" xfId="1" applyFont="1" applyBorder="1" applyAlignment="1">
      <alignment horizontal="center" vertical="center"/>
    </xf>
    <xf numFmtId="0" fontId="31" fillId="0" borderId="56" xfId="1" applyFont="1" applyBorder="1" applyAlignment="1">
      <alignment horizontal="center" vertical="center"/>
    </xf>
    <xf numFmtId="0" fontId="31" fillId="0" borderId="47" xfId="1" applyFont="1" applyBorder="1" applyAlignment="1">
      <alignment horizontal="center" vertical="center"/>
    </xf>
    <xf numFmtId="0" fontId="31" fillId="0" borderId="55" xfId="1" applyFont="1" applyBorder="1" applyAlignment="1">
      <alignment horizontal="center" vertical="center"/>
    </xf>
    <xf numFmtId="0" fontId="31" fillId="0" borderId="35" xfId="1" applyFont="1" applyBorder="1" applyAlignment="1">
      <alignment horizontal="center" vertical="center"/>
    </xf>
    <xf numFmtId="0" fontId="31" fillId="0" borderId="52" xfId="1" applyFont="1" applyBorder="1" applyAlignment="1">
      <alignment horizontal="center" vertical="center"/>
    </xf>
    <xf numFmtId="0" fontId="14" fillId="0" borderId="52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9" fillId="0" borderId="30" xfId="1" applyFont="1" applyBorder="1" applyAlignment="1">
      <alignment horizontal="left" vertical="center" wrapText="1"/>
    </xf>
    <xf numFmtId="3" fontId="21" fillId="0" borderId="16" xfId="1" applyNumberFormat="1" applyFont="1" applyBorder="1"/>
    <xf numFmtId="164" fontId="21" fillId="0" borderId="66" xfId="1" applyNumberFormat="1" applyFont="1" applyBorder="1"/>
    <xf numFmtId="3" fontId="21" fillId="0" borderId="66" xfId="1" applyNumberFormat="1" applyFont="1" applyBorder="1"/>
    <xf numFmtId="164" fontId="21" fillId="0" borderId="67" xfId="1" applyNumberFormat="1" applyFont="1" applyBorder="1"/>
    <xf numFmtId="3" fontId="21" fillId="0" borderId="66" xfId="1" applyNumberFormat="1" applyFont="1" applyBorder="1" applyAlignment="1">
      <alignment vertical="center"/>
    </xf>
    <xf numFmtId="164" fontId="21" fillId="0" borderId="67" xfId="1" applyNumberFormat="1" applyFont="1" applyBorder="1" applyAlignment="1">
      <alignment vertical="center"/>
    </xf>
    <xf numFmtId="164" fontId="21" fillId="0" borderId="66" xfId="1" applyNumberFormat="1" applyFont="1" applyBorder="1" applyAlignment="1">
      <alignment vertical="center"/>
    </xf>
    <xf numFmtId="3" fontId="21" fillId="0" borderId="72" xfId="1" applyNumberFormat="1" applyFont="1" applyBorder="1" applyAlignment="1">
      <alignment vertical="center"/>
    </xf>
    <xf numFmtId="164" fontId="21" fillId="0" borderId="17" xfId="1" applyNumberFormat="1" applyFont="1" applyBorder="1" applyAlignment="1">
      <alignment vertical="center"/>
    </xf>
    <xf numFmtId="0" fontId="9" fillId="0" borderId="23" xfId="1" applyFont="1" applyBorder="1" applyAlignment="1">
      <alignment horizontal="left" vertical="center"/>
    </xf>
    <xf numFmtId="3" fontId="21" fillId="0" borderId="22" xfId="1" applyNumberFormat="1" applyFont="1" applyBorder="1"/>
    <xf numFmtId="164" fontId="21" fillId="0" borderId="53" xfId="1" applyNumberFormat="1" applyFont="1" applyBorder="1"/>
    <xf numFmtId="3" fontId="21" fillId="0" borderId="53" xfId="1" applyNumberFormat="1" applyFont="1" applyBorder="1"/>
    <xf numFmtId="164" fontId="21" fillId="0" borderId="54" xfId="1" applyNumberFormat="1" applyFont="1" applyBorder="1"/>
    <xf numFmtId="3" fontId="21" fillId="0" borderId="53" xfId="1" applyNumberFormat="1" applyFont="1" applyBorder="1" applyAlignment="1">
      <alignment vertical="center"/>
    </xf>
    <xf numFmtId="164" fontId="21" fillId="0" borderId="54" xfId="1" applyNumberFormat="1" applyFont="1" applyBorder="1" applyAlignment="1">
      <alignment vertical="center"/>
    </xf>
    <xf numFmtId="164" fontId="21" fillId="0" borderId="53" xfId="1" applyNumberFormat="1" applyFont="1" applyBorder="1" applyAlignment="1">
      <alignment vertical="center"/>
    </xf>
    <xf numFmtId="3" fontId="21" fillId="0" borderId="40" xfId="1" applyNumberFormat="1" applyFont="1" applyBorder="1" applyAlignment="1">
      <alignment vertical="center"/>
    </xf>
    <xf numFmtId="164" fontId="21" fillId="0" borderId="20" xfId="1" applyNumberFormat="1" applyFont="1" applyBorder="1" applyAlignment="1">
      <alignment vertical="center"/>
    </xf>
    <xf numFmtId="0" fontId="9" fillId="0" borderId="23" xfId="1" applyFont="1" applyBorder="1" applyAlignment="1">
      <alignment vertical="center"/>
    </xf>
    <xf numFmtId="0" fontId="21" fillId="0" borderId="22" xfId="1" applyFont="1" applyBorder="1"/>
    <xf numFmtId="0" fontId="21" fillId="0" borderId="53" xfId="1" applyFont="1" applyBorder="1"/>
    <xf numFmtId="0" fontId="21" fillId="0" borderId="53" xfId="1" applyFont="1" applyBorder="1" applyAlignment="1">
      <alignment vertical="center"/>
    </xf>
    <xf numFmtId="0" fontId="21" fillId="0" borderId="40" xfId="1" applyFont="1" applyBorder="1" applyAlignment="1">
      <alignment vertical="center"/>
    </xf>
    <xf numFmtId="0" fontId="9" fillId="0" borderId="6" xfId="1" applyFont="1" applyFill="1" applyBorder="1" applyAlignment="1">
      <alignment vertical="center"/>
    </xf>
    <xf numFmtId="164" fontId="21" fillId="0" borderId="55" xfId="1" applyNumberFormat="1" applyFont="1" applyBorder="1"/>
    <xf numFmtId="3" fontId="21" fillId="0" borderId="55" xfId="1" applyNumberFormat="1" applyFont="1" applyBorder="1"/>
    <xf numFmtId="3" fontId="21" fillId="0" borderId="55" xfId="1" applyNumberFormat="1" applyFont="1" applyBorder="1" applyAlignment="1">
      <alignment vertical="center"/>
    </xf>
    <xf numFmtId="3" fontId="21" fillId="0" borderId="73" xfId="1" applyNumberFormat="1" applyFont="1" applyBorder="1" applyAlignment="1">
      <alignment vertical="center"/>
    </xf>
    <xf numFmtId="0" fontId="2" fillId="0" borderId="34" xfId="1" applyFont="1" applyBorder="1" applyAlignment="1">
      <alignment vertical="center"/>
    </xf>
    <xf numFmtId="3" fontId="20" fillId="0" borderId="12" xfId="1" applyNumberFormat="1" applyFont="1" applyBorder="1"/>
    <xf numFmtId="3" fontId="20" fillId="0" borderId="48" xfId="1" applyNumberFormat="1" applyFont="1" applyBorder="1"/>
    <xf numFmtId="3" fontId="20" fillId="0" borderId="50" xfId="1" applyNumberFormat="1" applyFont="1" applyBorder="1"/>
    <xf numFmtId="3" fontId="20" fillId="0" borderId="48" xfId="1" applyNumberFormat="1" applyFont="1" applyBorder="1" applyAlignment="1">
      <alignment vertical="center"/>
    </xf>
    <xf numFmtId="3" fontId="20" fillId="0" borderId="50" xfId="1" applyNumberFormat="1" applyFont="1" applyBorder="1" applyAlignment="1">
      <alignment vertical="center"/>
    </xf>
    <xf numFmtId="3" fontId="20" fillId="0" borderId="36" xfId="1" applyNumberFormat="1" applyFont="1" applyBorder="1" applyAlignment="1">
      <alignment vertical="center"/>
    </xf>
    <xf numFmtId="3" fontId="20" fillId="0" borderId="13" xfId="1" applyNumberFormat="1" applyFont="1" applyBorder="1" applyAlignment="1">
      <alignment vertical="center"/>
    </xf>
    <xf numFmtId="0" fontId="18" fillId="0" borderId="0" xfId="1" applyFont="1" applyFill="1" applyAlignment="1">
      <alignment vertical="center"/>
    </xf>
    <xf numFmtId="0" fontId="18" fillId="0" borderId="71" xfId="1" applyFont="1" applyFill="1" applyBorder="1" applyAlignment="1">
      <alignment vertical="center"/>
    </xf>
    <xf numFmtId="0" fontId="1" fillId="0" borderId="71" xfId="1" applyBorder="1" applyAlignment="1"/>
    <xf numFmtId="0" fontId="31" fillId="0" borderId="7" xfId="1" applyFont="1" applyBorder="1" applyAlignment="1">
      <alignment horizontal="center" vertical="center"/>
    </xf>
    <xf numFmtId="0" fontId="14" fillId="0" borderId="73" xfId="1" applyFont="1" applyBorder="1" applyAlignment="1">
      <alignment horizontal="center" vertical="center"/>
    </xf>
    <xf numFmtId="0" fontId="31" fillId="0" borderId="12" xfId="1" applyFont="1" applyBorder="1" applyAlignment="1">
      <alignment horizontal="center" vertical="center"/>
    </xf>
    <xf numFmtId="0" fontId="31" fillId="0" borderId="48" xfId="1" applyFont="1" applyBorder="1" applyAlignment="1">
      <alignment horizontal="center" vertical="center"/>
    </xf>
    <xf numFmtId="0" fontId="31" fillId="0" borderId="50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3" fontId="21" fillId="0" borderId="51" xfId="1" applyNumberFormat="1" applyFont="1" applyBorder="1" applyAlignment="1">
      <alignment horizontal="right" vertical="center"/>
    </xf>
    <xf numFmtId="3" fontId="21" fillId="0" borderId="52" xfId="1" applyNumberFormat="1" applyFont="1" applyBorder="1" applyAlignment="1">
      <alignment horizontal="right" vertical="center"/>
    </xf>
    <xf numFmtId="3" fontId="21" fillId="0" borderId="67" xfId="1" applyNumberFormat="1" applyFont="1" applyBorder="1" applyAlignment="1">
      <alignment horizontal="right" vertical="center"/>
    </xf>
    <xf numFmtId="3" fontId="21" fillId="0" borderId="35" xfId="1" applyNumberFormat="1" applyFont="1" applyBorder="1" applyAlignment="1">
      <alignment horizontal="right" vertical="center"/>
    </xf>
    <xf numFmtId="164" fontId="22" fillId="0" borderId="66" xfId="1" applyNumberFormat="1" applyFont="1" applyBorder="1" applyAlignment="1">
      <alignment vertical="center"/>
    </xf>
    <xf numFmtId="3" fontId="21" fillId="0" borderId="38" xfId="1" applyNumberFormat="1" applyFont="1" applyBorder="1" applyAlignment="1">
      <alignment horizontal="right" vertical="center"/>
    </xf>
    <xf numFmtId="164" fontId="22" fillId="0" borderId="67" xfId="1" applyNumberFormat="1" applyFont="1" applyBorder="1" applyAlignment="1">
      <alignment vertical="center"/>
    </xf>
    <xf numFmtId="164" fontId="22" fillId="0" borderId="17" xfId="1" applyNumberFormat="1" applyFont="1" applyBorder="1" applyAlignment="1">
      <alignment vertical="center"/>
    </xf>
    <xf numFmtId="3" fontId="21" fillId="0" borderId="53" xfId="1" applyNumberFormat="1" applyFont="1" applyBorder="1" applyAlignment="1">
      <alignment horizontal="right" vertical="center"/>
    </xf>
    <xf numFmtId="3" fontId="21" fillId="0" borderId="54" xfId="1" applyNumberFormat="1" applyFont="1" applyBorder="1" applyAlignment="1">
      <alignment horizontal="right" vertical="center"/>
    </xf>
    <xf numFmtId="3" fontId="21" fillId="0" borderId="69" xfId="1" applyNumberFormat="1" applyFont="1" applyBorder="1" applyAlignment="1">
      <alignment horizontal="right" vertical="center"/>
    </xf>
    <xf numFmtId="164" fontId="22" fillId="0" borderId="53" xfId="1" applyNumberFormat="1" applyFont="1" applyBorder="1" applyAlignment="1">
      <alignment vertical="center"/>
    </xf>
    <xf numFmtId="3" fontId="21" fillId="0" borderId="40" xfId="1" applyNumberFormat="1" applyFont="1" applyBorder="1" applyAlignment="1">
      <alignment horizontal="right" vertical="center"/>
    </xf>
    <xf numFmtId="164" fontId="22" fillId="0" borderId="54" xfId="1" applyNumberFormat="1" applyFont="1" applyBorder="1" applyAlignment="1">
      <alignment vertical="center"/>
    </xf>
    <xf numFmtId="164" fontId="22" fillId="0" borderId="20" xfId="1" applyNumberFormat="1" applyFont="1" applyBorder="1" applyAlignment="1">
      <alignment vertical="center"/>
    </xf>
    <xf numFmtId="3" fontId="21" fillId="0" borderId="55" xfId="1" applyNumberFormat="1" applyFont="1" applyBorder="1" applyAlignment="1">
      <alignment horizontal="right" vertical="center"/>
    </xf>
    <xf numFmtId="3" fontId="21" fillId="0" borderId="56" xfId="1" applyNumberFormat="1" applyFont="1" applyBorder="1" applyAlignment="1">
      <alignment horizontal="right" vertical="center"/>
    </xf>
    <xf numFmtId="3" fontId="21" fillId="0" borderId="70" xfId="1" applyNumberFormat="1" applyFont="1" applyBorder="1" applyAlignment="1">
      <alignment horizontal="right" vertical="center"/>
    </xf>
    <xf numFmtId="164" fontId="22" fillId="0" borderId="55" xfId="1" applyNumberFormat="1" applyFont="1" applyBorder="1" applyAlignment="1">
      <alignment vertical="center"/>
    </xf>
    <xf numFmtId="3" fontId="21" fillId="0" borderId="73" xfId="1" applyNumberFormat="1" applyFont="1" applyBorder="1" applyAlignment="1">
      <alignment horizontal="right" vertical="center"/>
    </xf>
    <xf numFmtId="164" fontId="22" fillId="0" borderId="56" xfId="1" applyNumberFormat="1" applyFont="1" applyBorder="1" applyAlignment="1">
      <alignment vertical="center"/>
    </xf>
    <xf numFmtId="164" fontId="22" fillId="0" borderId="33" xfId="1" applyNumberFormat="1" applyFont="1" applyBorder="1" applyAlignment="1">
      <alignment vertical="center"/>
    </xf>
    <xf numFmtId="3" fontId="20" fillId="0" borderId="48" xfId="1" applyNumberFormat="1" applyFont="1" applyBorder="1" applyAlignment="1">
      <alignment horizontal="right" vertical="center"/>
    </xf>
    <xf numFmtId="3" fontId="20" fillId="0" borderId="50" xfId="1" applyNumberFormat="1" applyFont="1" applyBorder="1" applyAlignment="1">
      <alignment horizontal="right" vertical="center"/>
    </xf>
    <xf numFmtId="3" fontId="3" fillId="0" borderId="48" xfId="1" applyNumberFormat="1" applyFont="1" applyBorder="1" applyAlignment="1">
      <alignment vertical="center"/>
    </xf>
    <xf numFmtId="3" fontId="20" fillId="0" borderId="36" xfId="1" applyNumberFormat="1" applyFont="1" applyBorder="1" applyAlignment="1">
      <alignment horizontal="right" vertical="center"/>
    </xf>
    <xf numFmtId="3" fontId="3" fillId="0" borderId="50" xfId="1" applyNumberFormat="1" applyFont="1" applyBorder="1" applyAlignment="1">
      <alignment vertical="center"/>
    </xf>
    <xf numFmtId="3" fontId="3" fillId="0" borderId="13" xfId="1" applyNumberFormat="1" applyFont="1" applyBorder="1" applyAlignment="1">
      <alignment vertical="center"/>
    </xf>
    <xf numFmtId="3" fontId="26" fillId="0" borderId="65" xfId="1" applyNumberFormat="1" applyFont="1" applyFill="1" applyBorder="1" applyAlignment="1">
      <alignment horizontal="right"/>
    </xf>
    <xf numFmtId="0" fontId="2" fillId="0" borderId="0" xfId="1" applyFont="1" applyFill="1" applyBorder="1"/>
    <xf numFmtId="3" fontId="2" fillId="0" borderId="0" xfId="1" applyNumberFormat="1" applyFont="1" applyFill="1" applyBorder="1"/>
    <xf numFmtId="0" fontId="31" fillId="0" borderId="36" xfId="1" applyFont="1" applyBorder="1" applyAlignment="1">
      <alignment horizontal="center" vertical="center"/>
    </xf>
    <xf numFmtId="3" fontId="21" fillId="0" borderId="18" xfId="1" applyNumberFormat="1" applyFont="1" applyBorder="1" applyAlignment="1">
      <alignment horizontal="right" vertical="center"/>
    </xf>
    <xf numFmtId="3" fontId="21" fillId="0" borderId="66" xfId="1" applyNumberFormat="1" applyFont="1" applyBorder="1" applyAlignment="1">
      <alignment horizontal="right" vertical="center"/>
    </xf>
    <xf numFmtId="3" fontId="21" fillId="0" borderId="22" xfId="1" applyNumberFormat="1" applyFont="1" applyBorder="1" applyAlignment="1">
      <alignment horizontal="right" vertical="center"/>
    </xf>
    <xf numFmtId="3" fontId="21" fillId="0" borderId="32" xfId="1" applyNumberFormat="1" applyFont="1" applyBorder="1" applyAlignment="1">
      <alignment horizontal="right" vertical="center"/>
    </xf>
    <xf numFmtId="3" fontId="20" fillId="0" borderId="12" xfId="1" applyNumberFormat="1" applyFont="1" applyBorder="1" applyAlignment="1">
      <alignment horizontal="right" vertical="center"/>
    </xf>
    <xf numFmtId="0" fontId="9" fillId="0" borderId="0" xfId="1" applyFont="1" applyBorder="1"/>
    <xf numFmtId="0" fontId="2" fillId="0" borderId="0" xfId="1" applyFont="1" applyBorder="1"/>
    <xf numFmtId="0" fontId="18" fillId="0" borderId="0" xfId="3" applyFont="1" applyAlignment="1"/>
    <xf numFmtId="166" fontId="27" fillId="0" borderId="0" xfId="8" applyNumberFormat="1" applyBorder="1"/>
    <xf numFmtId="166" fontId="27" fillId="0" borderId="0" xfId="8" applyNumberFormat="1" applyFill="1" applyBorder="1"/>
    <xf numFmtId="3" fontId="27" fillId="0" borderId="0" xfId="8" applyNumberFormat="1" applyBorder="1"/>
    <xf numFmtId="0" fontId="2" fillId="0" borderId="3" xfId="3" applyFont="1" applyBorder="1" applyAlignment="1">
      <alignment vertical="top"/>
    </xf>
    <xf numFmtId="0" fontId="2" fillId="0" borderId="4" xfId="3" applyFont="1" applyBorder="1" applyAlignment="1">
      <alignment vertical="top"/>
    </xf>
    <xf numFmtId="0" fontId="2" fillId="0" borderId="0" xfId="3" applyFont="1" applyBorder="1" applyAlignment="1">
      <alignment horizontal="center" vertical="top"/>
    </xf>
    <xf numFmtId="0" fontId="1" fillId="0" borderId="0" xfId="1" applyBorder="1" applyAlignment="1">
      <alignment horizontal="center" vertical="top"/>
    </xf>
    <xf numFmtId="0" fontId="19" fillId="0" borderId="26" xfId="3" applyFont="1" applyBorder="1" applyAlignment="1">
      <alignment horizontal="center"/>
    </xf>
    <xf numFmtId="0" fontId="19" fillId="0" borderId="77" xfId="3" applyFont="1" applyBorder="1" applyAlignment="1">
      <alignment horizontal="center"/>
    </xf>
    <xf numFmtId="0" fontId="19" fillId="0" borderId="71" xfId="3" applyFont="1" applyBorder="1" applyAlignment="1">
      <alignment horizontal="center"/>
    </xf>
    <xf numFmtId="0" fontId="19" fillId="0" borderId="47" xfId="3" applyFont="1" applyBorder="1" applyAlignment="1">
      <alignment horizontal="center"/>
    </xf>
    <xf numFmtId="0" fontId="19" fillId="0" borderId="55" xfId="3" applyFont="1" applyBorder="1" applyAlignment="1">
      <alignment horizontal="center"/>
    </xf>
    <xf numFmtId="0" fontId="19" fillId="0" borderId="56" xfId="3" applyFont="1" applyBorder="1" applyAlignment="1">
      <alignment horizontal="center"/>
    </xf>
    <xf numFmtId="0" fontId="19" fillId="0" borderId="33" xfId="3" applyFont="1" applyBorder="1" applyAlignment="1">
      <alignment horizontal="center"/>
    </xf>
    <xf numFmtId="164" fontId="21" fillId="0" borderId="12" xfId="3" applyNumberFormat="1" applyFont="1" applyBorder="1"/>
    <xf numFmtId="164" fontId="21" fillId="0" borderId="48" xfId="3" applyNumberFormat="1" applyFont="1" applyBorder="1"/>
    <xf numFmtId="164" fontId="21" fillId="0" borderId="50" xfId="3" applyNumberFormat="1" applyFont="1" applyBorder="1"/>
    <xf numFmtId="164" fontId="21" fillId="0" borderId="4" xfId="3" applyNumberFormat="1" applyFont="1" applyBorder="1"/>
    <xf numFmtId="164" fontId="21" fillId="0" borderId="13" xfId="3" applyNumberFormat="1" applyFont="1" applyBorder="1"/>
    <xf numFmtId="164" fontId="21" fillId="0" borderId="16" xfId="3" applyNumberFormat="1" applyFont="1" applyBorder="1"/>
    <xf numFmtId="164" fontId="21" fillId="0" borderId="66" xfId="3" applyNumberFormat="1" applyFont="1" applyBorder="1"/>
    <xf numFmtId="164" fontId="21" fillId="0" borderId="67" xfId="3" applyNumberFormat="1" applyFont="1" applyBorder="1"/>
    <xf numFmtId="164" fontId="21" fillId="0" borderId="68" xfId="3" applyNumberFormat="1" applyFont="1" applyBorder="1"/>
    <xf numFmtId="164" fontId="21" fillId="0" borderId="17" xfId="3" applyNumberFormat="1" applyFont="1" applyBorder="1"/>
    <xf numFmtId="164" fontId="21" fillId="0" borderId="22" xfId="3" applyNumberFormat="1" applyFont="1" applyBorder="1"/>
    <xf numFmtId="164" fontId="21" fillId="0" borderId="69" xfId="3" applyNumberFormat="1" applyFont="1" applyBorder="1"/>
    <xf numFmtId="164" fontId="21" fillId="0" borderId="20" xfId="3" applyNumberFormat="1" applyFont="1" applyBorder="1"/>
    <xf numFmtId="164" fontId="21" fillId="0" borderId="32" xfId="3" applyNumberFormat="1" applyFont="1" applyBorder="1"/>
    <xf numFmtId="164" fontId="21" fillId="0" borderId="55" xfId="3" applyNumberFormat="1" applyFont="1" applyBorder="1"/>
    <xf numFmtId="164" fontId="21" fillId="0" borderId="56" xfId="3" applyNumberFormat="1" applyFont="1" applyBorder="1"/>
    <xf numFmtId="164" fontId="21" fillId="0" borderId="70" xfId="3" applyNumberFormat="1" applyFont="1" applyBorder="1"/>
    <xf numFmtId="164" fontId="21" fillId="0" borderId="33" xfId="3" applyNumberFormat="1" applyFont="1" applyBorder="1"/>
    <xf numFmtId="164" fontId="21" fillId="0" borderId="18" xfId="3" applyNumberFormat="1" applyFont="1" applyBorder="1"/>
    <xf numFmtId="164" fontId="21" fillId="0" borderId="51" xfId="3" applyNumberFormat="1" applyFont="1" applyBorder="1"/>
    <xf numFmtId="164" fontId="21" fillId="0" borderId="52" xfId="3" applyNumberFormat="1" applyFont="1" applyBorder="1"/>
    <xf numFmtId="164" fontId="21" fillId="0" borderId="35" xfId="3" applyNumberFormat="1" applyFont="1" applyBorder="1"/>
    <xf numFmtId="164" fontId="21" fillId="0" borderId="19" xfId="3" applyNumberFormat="1" applyFont="1" applyBorder="1"/>
    <xf numFmtId="164" fontId="21" fillId="0" borderId="10" xfId="3" applyNumberFormat="1" applyFont="1" applyBorder="1"/>
    <xf numFmtId="164" fontId="21" fillId="0" borderId="0" xfId="3" applyNumberFormat="1" applyFont="1" applyBorder="1"/>
    <xf numFmtId="164" fontId="21" fillId="0" borderId="11" xfId="3" applyNumberFormat="1" applyFont="1" applyBorder="1"/>
    <xf numFmtId="3" fontId="20" fillId="0" borderId="12" xfId="3" applyNumberFormat="1" applyFont="1" applyBorder="1"/>
    <xf numFmtId="3" fontId="20" fillId="0" borderId="13" xfId="3" applyNumberFormat="1" applyFont="1" applyBorder="1"/>
    <xf numFmtId="0" fontId="27" fillId="0" borderId="0" xfId="8"/>
    <xf numFmtId="0" fontId="18" fillId="0" borderId="0" xfId="3" applyFont="1" applyAlignment="1">
      <alignment horizontal="center"/>
    </xf>
    <xf numFmtId="0" fontId="1" fillId="0" borderId="4" xfId="1" applyBorder="1" applyAlignment="1"/>
    <xf numFmtId="0" fontId="1" fillId="0" borderId="50" xfId="3" applyBorder="1"/>
    <xf numFmtId="0" fontId="1" fillId="0" borderId="5" xfId="3" applyBorder="1"/>
    <xf numFmtId="0" fontId="19" fillId="0" borderId="73" xfId="3" applyFont="1" applyBorder="1" applyAlignment="1">
      <alignment horizontal="center"/>
    </xf>
    <xf numFmtId="0" fontId="19" fillId="0" borderId="70" xfId="3" applyFont="1" applyBorder="1" applyAlignment="1">
      <alignment horizontal="center"/>
    </xf>
    <xf numFmtId="0" fontId="1" fillId="0" borderId="58" xfId="1" applyBorder="1"/>
    <xf numFmtId="0" fontId="34" fillId="0" borderId="0" xfId="9" applyFont="1"/>
    <xf numFmtId="0" fontId="27" fillId="0" borderId="0" xfId="9"/>
    <xf numFmtId="0" fontId="15" fillId="0" borderId="0" xfId="9" applyFont="1"/>
    <xf numFmtId="0" fontId="34" fillId="0" borderId="71" xfId="9" applyFont="1" applyBorder="1" applyAlignment="1">
      <alignment horizontal="center" vertical="center"/>
    </xf>
    <xf numFmtId="0" fontId="17" fillId="0" borderId="47" xfId="9" applyFont="1" applyBorder="1" applyAlignment="1">
      <alignment horizontal="center" vertical="center"/>
    </xf>
    <xf numFmtId="0" fontId="17" fillId="0" borderId="49" xfId="9" applyFont="1" applyBorder="1" applyAlignment="1">
      <alignment horizontal="center" vertical="center"/>
    </xf>
    <xf numFmtId="0" fontId="17" fillId="0" borderId="71" xfId="9" applyFont="1" applyBorder="1" applyAlignment="1">
      <alignment horizontal="center" vertical="center"/>
    </xf>
    <xf numFmtId="0" fontId="17" fillId="0" borderId="7" xfId="9" applyFont="1" applyBorder="1" applyAlignment="1">
      <alignment horizontal="center" vertical="center"/>
    </xf>
    <xf numFmtId="0" fontId="17" fillId="0" borderId="13" xfId="9" applyFont="1" applyBorder="1" applyAlignment="1">
      <alignment horizontal="center" vertical="center"/>
    </xf>
    <xf numFmtId="0" fontId="35" fillId="0" borderId="34" xfId="9" applyFont="1" applyBorder="1" applyAlignment="1">
      <alignment horizontal="left" vertical="center"/>
    </xf>
    <xf numFmtId="3" fontId="7" fillId="0" borderId="4" xfId="9" applyNumberFormat="1" applyFont="1" applyBorder="1" applyAlignment="1">
      <alignment vertical="center"/>
    </xf>
    <xf numFmtId="3" fontId="36" fillId="0" borderId="48" xfId="9" applyNumberFormat="1" applyFont="1" applyBorder="1" applyAlignment="1">
      <alignment vertical="center"/>
    </xf>
    <xf numFmtId="3" fontId="36" fillId="0" borderId="50" xfId="9" applyNumberFormat="1" applyFont="1" applyBorder="1" applyAlignment="1">
      <alignment vertical="center"/>
    </xf>
    <xf numFmtId="3" fontId="36" fillId="0" borderId="50" xfId="1" applyNumberFormat="1" applyFont="1" applyBorder="1" applyAlignment="1">
      <alignment vertical="center"/>
    </xf>
    <xf numFmtId="3" fontId="36" fillId="0" borderId="48" xfId="1" applyNumberFormat="1" applyFont="1" applyBorder="1" applyAlignment="1">
      <alignment vertical="center"/>
    </xf>
    <xf numFmtId="3" fontId="36" fillId="0" borderId="4" xfId="1" applyNumberFormat="1" applyFont="1" applyBorder="1" applyAlignment="1">
      <alignment vertical="center"/>
    </xf>
    <xf numFmtId="3" fontId="36" fillId="0" borderId="13" xfId="1" applyNumberFormat="1" applyFont="1" applyBorder="1" applyAlignment="1">
      <alignment vertical="center"/>
    </xf>
    <xf numFmtId="3" fontId="36" fillId="0" borderId="34" xfId="9" applyNumberFormat="1" applyFont="1" applyBorder="1" applyAlignment="1">
      <alignment vertical="center"/>
    </xf>
    <xf numFmtId="1" fontId="27" fillId="0" borderId="0" xfId="9" applyNumberFormat="1"/>
    <xf numFmtId="0" fontId="10" fillId="8" borderId="37" xfId="9" applyFont="1" applyFill="1" applyBorder="1" applyAlignment="1">
      <alignment horizontal="left" vertical="center" wrapText="1"/>
    </xf>
    <xf numFmtId="0" fontId="37" fillId="8" borderId="35" xfId="9" applyFont="1" applyFill="1" applyBorder="1" applyAlignment="1">
      <alignment vertical="center"/>
    </xf>
    <xf numFmtId="165" fontId="10" fillId="8" borderId="51" xfId="9" applyNumberFormat="1" applyFont="1" applyFill="1" applyBorder="1" applyAlignment="1">
      <alignment vertical="center"/>
    </xf>
    <xf numFmtId="168" fontId="10" fillId="8" borderId="51" xfId="9" applyNumberFormat="1" applyFont="1" applyFill="1" applyBorder="1" applyAlignment="1">
      <alignment vertical="center"/>
    </xf>
    <xf numFmtId="168" fontId="10" fillId="8" borderId="52" xfId="9" applyNumberFormat="1" applyFont="1" applyFill="1" applyBorder="1" applyAlignment="1">
      <alignment vertical="center"/>
    </xf>
    <xf numFmtId="168" fontId="10" fillId="8" borderId="35" xfId="9" applyNumberFormat="1" applyFont="1" applyFill="1" applyBorder="1" applyAlignment="1">
      <alignment vertical="center"/>
    </xf>
    <xf numFmtId="168" fontId="10" fillId="8" borderId="19" xfId="9" applyNumberFormat="1" applyFont="1" applyFill="1" applyBorder="1" applyAlignment="1">
      <alignment vertical="center"/>
    </xf>
    <xf numFmtId="167" fontId="15" fillId="9" borderId="37" xfId="9" applyNumberFormat="1" applyFont="1" applyFill="1" applyBorder="1" applyAlignment="1">
      <alignment horizontal="right" vertical="center"/>
    </xf>
    <xf numFmtId="0" fontId="7" fillId="0" borderId="23" xfId="9" applyFont="1" applyBorder="1" applyAlignment="1">
      <alignment horizontal="left" vertical="center"/>
    </xf>
    <xf numFmtId="0" fontId="37" fillId="0" borderId="69" xfId="9" applyFont="1" applyBorder="1" applyAlignment="1">
      <alignment horizontal="left" vertical="center"/>
    </xf>
    <xf numFmtId="3" fontId="10" fillId="0" borderId="53" xfId="9" applyNumberFormat="1" applyFont="1" applyBorder="1" applyAlignment="1">
      <alignment vertical="center"/>
    </xf>
    <xf numFmtId="3" fontId="10" fillId="0" borderId="54" xfId="9" applyNumberFormat="1" applyFont="1" applyBorder="1" applyAlignment="1">
      <alignment vertical="center"/>
    </xf>
    <xf numFmtId="3" fontId="10" fillId="0" borderId="69" xfId="9" applyNumberFormat="1" applyFont="1" applyBorder="1" applyAlignment="1">
      <alignment vertical="center"/>
    </xf>
    <xf numFmtId="3" fontId="10" fillId="0" borderId="20" xfId="9" applyNumberFormat="1" applyFont="1" applyBorder="1" applyAlignment="1">
      <alignment vertical="center"/>
    </xf>
    <xf numFmtId="3" fontId="15" fillId="0" borderId="23" xfId="9" applyNumberFormat="1" applyFont="1" applyBorder="1" applyAlignment="1">
      <alignment vertical="center"/>
    </xf>
    <xf numFmtId="0" fontId="10" fillId="0" borderId="23" xfId="9" applyFont="1" applyBorder="1" applyAlignment="1">
      <alignment horizontal="left" vertical="center" indent="1"/>
    </xf>
    <xf numFmtId="3" fontId="10" fillId="0" borderId="54" xfId="1" applyNumberFormat="1" applyFont="1" applyBorder="1" applyAlignment="1">
      <alignment vertical="center"/>
    </xf>
    <xf numFmtId="3" fontId="10" fillId="0" borderId="53" xfId="1" applyNumberFormat="1" applyFont="1" applyBorder="1" applyAlignment="1">
      <alignment vertical="center"/>
    </xf>
    <xf numFmtId="3" fontId="10" fillId="0" borderId="69" xfId="1" applyNumberFormat="1" applyFont="1" applyBorder="1" applyAlignment="1">
      <alignment vertical="center"/>
    </xf>
    <xf numFmtId="3" fontId="10" fillId="0" borderId="20" xfId="1" applyNumberFormat="1" applyFont="1" applyBorder="1" applyAlignment="1">
      <alignment vertical="center"/>
    </xf>
    <xf numFmtId="0" fontId="10" fillId="0" borderId="31" xfId="9" applyFont="1" applyBorder="1" applyAlignment="1">
      <alignment horizontal="left" vertical="center" indent="1"/>
    </xf>
    <xf numFmtId="0" fontId="37" fillId="0" borderId="75" xfId="9" applyFont="1" applyBorder="1" applyAlignment="1">
      <alignment horizontal="left" vertical="center"/>
    </xf>
    <xf numFmtId="3" fontId="10" fillId="0" borderId="55" xfId="9" applyNumberFormat="1" applyFont="1" applyBorder="1" applyAlignment="1">
      <alignment vertical="center"/>
    </xf>
    <xf numFmtId="3" fontId="10" fillId="0" borderId="56" xfId="9" applyNumberFormat="1" applyFont="1" applyBorder="1" applyAlignment="1">
      <alignment vertical="center"/>
    </xf>
    <xf numFmtId="3" fontId="10" fillId="0" borderId="56" xfId="1" applyNumberFormat="1" applyFont="1" applyBorder="1" applyAlignment="1">
      <alignment vertical="center"/>
    </xf>
    <xf numFmtId="3" fontId="10" fillId="0" borderId="55" xfId="1" applyNumberFormat="1" applyFont="1" applyBorder="1" applyAlignment="1">
      <alignment vertical="center"/>
    </xf>
    <xf numFmtId="3" fontId="10" fillId="0" borderId="70" xfId="1" applyNumberFormat="1" applyFont="1" applyBorder="1" applyAlignment="1">
      <alignment vertical="center"/>
    </xf>
    <xf numFmtId="3" fontId="10" fillId="0" borderId="33" xfId="1" applyNumberFormat="1" applyFont="1" applyBorder="1" applyAlignment="1">
      <alignment vertical="center"/>
    </xf>
    <xf numFmtId="3" fontId="15" fillId="0" borderId="31" xfId="9" applyNumberFormat="1" applyFont="1" applyBorder="1" applyAlignment="1">
      <alignment vertical="center"/>
    </xf>
    <xf numFmtId="3" fontId="34" fillId="0" borderId="4" xfId="9" applyNumberFormat="1" applyFont="1" applyBorder="1" applyAlignment="1">
      <alignment vertical="center"/>
    </xf>
    <xf numFmtId="3" fontId="35" fillId="0" borderId="48" xfId="9" applyNumberFormat="1" applyFont="1" applyBorder="1" applyAlignment="1">
      <alignment vertical="center"/>
    </xf>
    <xf numFmtId="3" fontId="35" fillId="0" borderId="50" xfId="9" applyNumberFormat="1" applyFont="1" applyBorder="1" applyAlignment="1">
      <alignment vertical="center"/>
    </xf>
    <xf numFmtId="3" fontId="35" fillId="0" borderId="4" xfId="9" applyNumberFormat="1" applyFont="1" applyBorder="1" applyAlignment="1">
      <alignment vertical="center"/>
    </xf>
    <xf numFmtId="3" fontId="35" fillId="0" borderId="13" xfId="9" applyNumberFormat="1" applyFont="1" applyBorder="1" applyAlignment="1">
      <alignment vertical="center"/>
    </xf>
    <xf numFmtId="0" fontId="27" fillId="0" borderId="69" xfId="9" applyBorder="1" applyAlignment="1">
      <alignment horizontal="left" vertical="center"/>
    </xf>
    <xf numFmtId="3" fontId="15" fillId="0" borderId="53" xfId="9" applyNumberFormat="1" applyFont="1" applyBorder="1" applyAlignment="1">
      <alignment vertical="center"/>
    </xf>
    <xf numFmtId="3" fontId="15" fillId="0" borderId="54" xfId="9" applyNumberFormat="1" applyFont="1" applyBorder="1" applyAlignment="1">
      <alignment vertical="center"/>
    </xf>
    <xf numFmtId="3" fontId="15" fillId="0" borderId="54" xfId="1" applyNumberFormat="1" applyFont="1" applyBorder="1" applyAlignment="1">
      <alignment vertical="center"/>
    </xf>
    <xf numFmtId="3" fontId="15" fillId="0" borderId="53" xfId="1" applyNumberFormat="1" applyFont="1" applyBorder="1" applyAlignment="1">
      <alignment vertical="center"/>
    </xf>
    <xf numFmtId="3" fontId="15" fillId="0" borderId="69" xfId="1" applyNumberFormat="1" applyFont="1" applyBorder="1" applyAlignment="1">
      <alignment vertical="center"/>
    </xf>
    <xf numFmtId="3" fontId="15" fillId="0" borderId="20" xfId="1" applyNumberFormat="1" applyFont="1" applyBorder="1" applyAlignment="1">
      <alignment vertical="center"/>
    </xf>
    <xf numFmtId="0" fontId="27" fillId="0" borderId="70" xfId="9" applyBorder="1" applyAlignment="1">
      <alignment horizontal="left" vertical="center"/>
    </xf>
    <xf numFmtId="3" fontId="15" fillId="0" borderId="55" xfId="9" applyNumberFormat="1" applyFont="1" applyBorder="1" applyAlignment="1">
      <alignment vertical="center"/>
    </xf>
    <xf numFmtId="3" fontId="15" fillId="0" borderId="56" xfId="9" applyNumberFormat="1" applyFont="1" applyBorder="1" applyAlignment="1">
      <alignment vertical="center"/>
    </xf>
    <xf numFmtId="3" fontId="15" fillId="0" borderId="56" xfId="1" applyNumberFormat="1" applyFont="1" applyBorder="1" applyAlignment="1">
      <alignment vertical="center"/>
    </xf>
    <xf numFmtId="3" fontId="15" fillId="0" borderId="55" xfId="1" applyNumberFormat="1" applyFont="1" applyBorder="1" applyAlignment="1">
      <alignment vertical="center"/>
    </xf>
    <xf numFmtId="3" fontId="15" fillId="0" borderId="70" xfId="1" applyNumberFormat="1" applyFont="1" applyBorder="1" applyAlignment="1">
      <alignment vertical="center"/>
    </xf>
    <xf numFmtId="3" fontId="15" fillId="0" borderId="33" xfId="1" applyNumberFormat="1" applyFont="1" applyBorder="1" applyAlignment="1">
      <alignment vertical="center"/>
    </xf>
    <xf numFmtId="0" fontId="27" fillId="0" borderId="0" xfId="9" applyFont="1"/>
    <xf numFmtId="0" fontId="37" fillId="8" borderId="37" xfId="9" applyFont="1" applyFill="1" applyBorder="1" applyAlignment="1">
      <alignment horizontal="left" vertical="center" wrapText="1"/>
    </xf>
    <xf numFmtId="0" fontId="38" fillId="0" borderId="0" xfId="9" applyFont="1" applyAlignment="1">
      <alignment horizontal="left" vertical="center"/>
    </xf>
    <xf numFmtId="0" fontId="10" fillId="0" borderId="23" xfId="9" applyFont="1" applyBorder="1" applyAlignment="1">
      <alignment horizontal="left" vertical="center"/>
    </xf>
    <xf numFmtId="3" fontId="27" fillId="0" borderId="0" xfId="9" applyNumberFormat="1"/>
    <xf numFmtId="0" fontId="10" fillId="0" borderId="31" xfId="9" applyFont="1" applyBorder="1" applyAlignment="1">
      <alignment horizontal="left" vertical="center"/>
    </xf>
    <xf numFmtId="0" fontId="40" fillId="0" borderId="0" xfId="10" applyFont="1" applyAlignment="1"/>
    <xf numFmtId="0" fontId="39" fillId="0" borderId="0" xfId="10"/>
    <xf numFmtId="0" fontId="41" fillId="0" borderId="0" xfId="10" applyFont="1"/>
    <xf numFmtId="0" fontId="40" fillId="0" borderId="9" xfId="10" applyFont="1" applyBorder="1" applyAlignment="1">
      <alignment horizontal="center" vertical="center" textRotation="90"/>
    </xf>
    <xf numFmtId="0" fontId="41" fillId="0" borderId="77" xfId="10" applyFont="1" applyBorder="1" applyAlignment="1">
      <alignment horizontal="center" vertical="center" textRotation="90"/>
    </xf>
    <xf numFmtId="0" fontId="41" fillId="0" borderId="49" xfId="10" applyFont="1" applyBorder="1" applyAlignment="1">
      <alignment horizontal="center" vertical="center" textRotation="90"/>
    </xf>
    <xf numFmtId="0" fontId="41" fillId="0" borderId="26" xfId="10" applyFont="1" applyBorder="1" applyAlignment="1">
      <alignment horizontal="center" vertical="center" textRotation="90"/>
    </xf>
    <xf numFmtId="0" fontId="41" fillId="0" borderId="27" xfId="10" applyFont="1" applyBorder="1" applyAlignment="1">
      <alignment horizontal="center" vertical="center" textRotation="90"/>
    </xf>
    <xf numFmtId="0" fontId="41" fillId="0" borderId="71" xfId="10" applyFont="1" applyBorder="1" applyAlignment="1">
      <alignment horizontal="center" vertical="center" textRotation="90" wrapText="1"/>
    </xf>
    <xf numFmtId="0" fontId="41" fillId="0" borderId="49" xfId="10" applyFont="1" applyBorder="1" applyAlignment="1">
      <alignment horizontal="center" vertical="center" textRotation="90" wrapText="1"/>
    </xf>
    <xf numFmtId="0" fontId="41" fillId="0" borderId="47" xfId="10" applyFont="1" applyBorder="1" applyAlignment="1">
      <alignment horizontal="center" vertical="center" textRotation="90"/>
    </xf>
    <xf numFmtId="0" fontId="41" fillId="0" borderId="77" xfId="10" applyFont="1" applyBorder="1" applyAlignment="1">
      <alignment horizontal="center" vertical="center" textRotation="90" wrapText="1"/>
    </xf>
    <xf numFmtId="0" fontId="41" fillId="0" borderId="47" xfId="10" applyFont="1" applyBorder="1" applyAlignment="1">
      <alignment horizontal="center" vertical="center" textRotation="90" wrapText="1"/>
    </xf>
    <xf numFmtId="0" fontId="41" fillId="0" borderId="27" xfId="10" applyFont="1" applyBorder="1" applyAlignment="1">
      <alignment horizontal="center" vertical="center" textRotation="90" wrapText="1"/>
    </xf>
    <xf numFmtId="0" fontId="42" fillId="0" borderId="30" xfId="10" applyFont="1" applyBorder="1" applyAlignment="1">
      <alignment horizontal="center"/>
    </xf>
    <xf numFmtId="0" fontId="34" fillId="0" borderId="30" xfId="10" applyFont="1" applyBorder="1" applyAlignment="1">
      <alignment horizontal="right"/>
    </xf>
    <xf numFmtId="0" fontId="37" fillId="0" borderId="72" xfId="10" applyFont="1" applyBorder="1" applyAlignment="1">
      <alignment horizontal="right"/>
    </xf>
    <xf numFmtId="0" fontId="34" fillId="0" borderId="67" xfId="10" applyFont="1" applyBorder="1" applyAlignment="1">
      <alignment horizontal="right"/>
    </xf>
    <xf numFmtId="0" fontId="37" fillId="0" borderId="16" xfId="10" applyFont="1" applyBorder="1" applyAlignment="1">
      <alignment horizontal="right"/>
    </xf>
    <xf numFmtId="0" fontId="37" fillId="0" borderId="17" xfId="10" applyFont="1" applyBorder="1" applyAlignment="1">
      <alignment horizontal="right"/>
    </xf>
    <xf numFmtId="0" fontId="37" fillId="0" borderId="66" xfId="10" applyFont="1" applyBorder="1" applyAlignment="1">
      <alignment horizontal="right"/>
    </xf>
    <xf numFmtId="0" fontId="37" fillId="0" borderId="67" xfId="10" applyFont="1" applyBorder="1" applyAlignment="1">
      <alignment horizontal="right"/>
    </xf>
    <xf numFmtId="0" fontId="28" fillId="0" borderId="67" xfId="10" applyFont="1" applyBorder="1" applyAlignment="1">
      <alignment horizontal="right"/>
    </xf>
    <xf numFmtId="0" fontId="42" fillId="0" borderId="21" xfId="10" applyFont="1" applyBorder="1" applyAlignment="1">
      <alignment horizontal="center"/>
    </xf>
    <xf numFmtId="3" fontId="34" fillId="0" borderId="37" xfId="10" applyNumberFormat="1" applyFont="1" applyBorder="1" applyAlignment="1">
      <alignment horizontal="right"/>
    </xf>
    <xf numFmtId="3" fontId="37" fillId="0" borderId="38" xfId="10" applyNumberFormat="1" applyFont="1" applyBorder="1" applyAlignment="1">
      <alignment horizontal="right"/>
    </xf>
    <xf numFmtId="3" fontId="34" fillId="0" borderId="19" xfId="10" applyNumberFormat="1" applyFont="1" applyBorder="1" applyAlignment="1">
      <alignment horizontal="right"/>
    </xf>
    <xf numFmtId="3" fontId="37" fillId="0" borderId="18" xfId="10" applyNumberFormat="1" applyFont="1" applyBorder="1" applyAlignment="1">
      <alignment horizontal="right"/>
    </xf>
    <xf numFmtId="3" fontId="37" fillId="0" borderId="19" xfId="10" applyNumberFormat="1" applyFont="1" applyBorder="1" applyAlignment="1">
      <alignment horizontal="right"/>
    </xf>
    <xf numFmtId="3" fontId="37" fillId="0" borderId="52" xfId="10" applyNumberFormat="1" applyFont="1" applyBorder="1" applyAlignment="1">
      <alignment horizontal="right"/>
    </xf>
    <xf numFmtId="3" fontId="37" fillId="0" borderId="54" xfId="10" applyNumberFormat="1" applyFont="1" applyBorder="1" applyAlignment="1">
      <alignment horizontal="right"/>
    </xf>
    <xf numFmtId="3" fontId="37" fillId="0" borderId="51" xfId="10" applyNumberFormat="1" applyFont="1" applyBorder="1" applyAlignment="1">
      <alignment horizontal="right"/>
    </xf>
    <xf numFmtId="0" fontId="37" fillId="0" borderId="21" xfId="10" applyFont="1" applyBorder="1" applyAlignment="1">
      <alignment horizontal="center"/>
    </xf>
    <xf numFmtId="0" fontId="37" fillId="0" borderId="15" xfId="10" applyFont="1" applyBorder="1" applyAlignment="1">
      <alignment horizontal="center"/>
    </xf>
    <xf numFmtId="3" fontId="34" fillId="0" borderId="23" xfId="10" applyNumberFormat="1" applyFont="1" applyBorder="1" applyAlignment="1">
      <alignment horizontal="right"/>
    </xf>
    <xf numFmtId="3" fontId="37" fillId="0" borderId="40" xfId="10" applyNumberFormat="1" applyFont="1" applyBorder="1" applyAlignment="1">
      <alignment horizontal="right"/>
    </xf>
    <xf numFmtId="3" fontId="34" fillId="0" borderId="20" xfId="10" applyNumberFormat="1" applyFont="1" applyBorder="1" applyAlignment="1">
      <alignment horizontal="right"/>
    </xf>
    <xf numFmtId="3" fontId="37" fillId="0" borderId="22" xfId="10" applyNumberFormat="1" applyFont="1" applyBorder="1" applyAlignment="1">
      <alignment horizontal="right"/>
    </xf>
    <xf numFmtId="3" fontId="37" fillId="0" borderId="20" xfId="10" applyNumberFormat="1" applyFont="1" applyBorder="1" applyAlignment="1">
      <alignment horizontal="right"/>
    </xf>
    <xf numFmtId="3" fontId="37" fillId="0" borderId="53" xfId="10" applyNumberFormat="1" applyFont="1" applyBorder="1" applyAlignment="1">
      <alignment horizontal="right"/>
    </xf>
    <xf numFmtId="0" fontId="37" fillId="0" borderId="24" xfId="10" applyFont="1" applyBorder="1" applyAlignment="1">
      <alignment horizontal="center"/>
    </xf>
    <xf numFmtId="3" fontId="34" fillId="0" borderId="39" xfId="10" applyNumberFormat="1" applyFont="1" applyBorder="1" applyAlignment="1">
      <alignment horizontal="right"/>
    </xf>
    <xf numFmtId="3" fontId="37" fillId="0" borderId="78" xfId="10" applyNumberFormat="1" applyFont="1" applyBorder="1" applyAlignment="1">
      <alignment horizontal="right"/>
    </xf>
    <xf numFmtId="3" fontId="37" fillId="0" borderId="29" xfId="10" applyNumberFormat="1" applyFont="1" applyBorder="1" applyAlignment="1">
      <alignment horizontal="right"/>
    </xf>
    <xf numFmtId="3" fontId="37" fillId="0" borderId="28" xfId="10" applyNumberFormat="1" applyFont="1" applyBorder="1" applyAlignment="1">
      <alignment horizontal="right"/>
    </xf>
    <xf numFmtId="3" fontId="37" fillId="0" borderId="61" xfId="10" applyNumberFormat="1" applyFont="1" applyBorder="1" applyAlignment="1">
      <alignment horizontal="right"/>
    </xf>
    <xf numFmtId="3" fontId="37" fillId="0" borderId="60" xfId="10" applyNumberFormat="1" applyFont="1" applyBorder="1" applyAlignment="1">
      <alignment horizontal="right"/>
    </xf>
    <xf numFmtId="0" fontId="37" fillId="0" borderId="15" xfId="10" applyFont="1" applyFill="1" applyBorder="1" applyAlignment="1">
      <alignment horizontal="center"/>
    </xf>
    <xf numFmtId="3" fontId="37" fillId="0" borderId="22" xfId="10" applyNumberFormat="1" applyFont="1" applyFill="1" applyBorder="1" applyAlignment="1">
      <alignment horizontal="right"/>
    </xf>
    <xf numFmtId="3" fontId="37" fillId="0" borderId="20" xfId="10" applyNumberFormat="1" applyFont="1" applyFill="1" applyBorder="1" applyAlignment="1">
      <alignment horizontal="right"/>
    </xf>
    <xf numFmtId="0" fontId="37" fillId="0" borderId="24" xfId="10" applyFont="1" applyFill="1" applyBorder="1" applyAlignment="1">
      <alignment horizontal="center"/>
    </xf>
    <xf numFmtId="0" fontId="37" fillId="0" borderId="14" xfId="10" applyFont="1" applyFill="1" applyBorder="1" applyAlignment="1">
      <alignment horizontal="center"/>
    </xf>
    <xf numFmtId="3" fontId="34" fillId="0" borderId="6" xfId="10" applyNumberFormat="1" applyFont="1" applyBorder="1" applyAlignment="1">
      <alignment horizontal="right"/>
    </xf>
    <xf numFmtId="3" fontId="37" fillId="0" borderId="42" xfId="10" applyNumberFormat="1" applyFont="1" applyBorder="1" applyAlignment="1">
      <alignment horizontal="right"/>
    </xf>
    <xf numFmtId="3" fontId="37" fillId="0" borderId="11" xfId="10" applyNumberFormat="1" applyFont="1" applyBorder="1" applyAlignment="1">
      <alignment horizontal="right"/>
    </xf>
    <xf numFmtId="3" fontId="37" fillId="0" borderId="10" xfId="10" applyNumberFormat="1" applyFont="1" applyBorder="1" applyAlignment="1">
      <alignment horizontal="right"/>
    </xf>
    <xf numFmtId="3" fontId="37" fillId="0" borderId="58" xfId="10" applyNumberFormat="1" applyFont="1" applyBorder="1" applyAlignment="1">
      <alignment horizontal="right"/>
    </xf>
    <xf numFmtId="3" fontId="37" fillId="0" borderId="57" xfId="10" applyNumberFormat="1" applyFont="1" applyBorder="1" applyAlignment="1">
      <alignment horizontal="right"/>
    </xf>
    <xf numFmtId="0" fontId="37" fillId="0" borderId="24" xfId="10" applyFont="1" applyFill="1" applyBorder="1" applyAlignment="1">
      <alignment horizontal="center" wrapText="1"/>
    </xf>
    <xf numFmtId="0" fontId="37" fillId="0" borderId="15" xfId="10" applyFont="1" applyFill="1" applyBorder="1" applyAlignment="1">
      <alignment horizontal="center" wrapText="1"/>
    </xf>
    <xf numFmtId="3" fontId="37" fillId="0" borderId="54" xfId="10" applyNumberFormat="1" applyFont="1" applyBorder="1" applyAlignment="1">
      <alignment horizontal="center"/>
    </xf>
    <xf numFmtId="0" fontId="34" fillId="0" borderId="15" xfId="10" applyFont="1" applyFill="1" applyBorder="1" applyAlignment="1">
      <alignment horizontal="center" wrapText="1"/>
    </xf>
    <xf numFmtId="0" fontId="34" fillId="0" borderId="14" xfId="10" applyFont="1" applyFill="1" applyBorder="1" applyAlignment="1">
      <alignment horizontal="center" wrapText="1"/>
    </xf>
    <xf numFmtId="0" fontId="34" fillId="0" borderId="24" xfId="10" applyFont="1" applyFill="1" applyBorder="1" applyAlignment="1">
      <alignment horizontal="center" wrapText="1"/>
    </xf>
    <xf numFmtId="3" fontId="39" fillId="0" borderId="0" xfId="10" applyNumberFormat="1"/>
    <xf numFmtId="3" fontId="37" fillId="0" borderId="10" xfId="10" applyNumberFormat="1" applyFont="1" applyFill="1" applyBorder="1" applyAlignment="1">
      <alignment horizontal="right"/>
    </xf>
    <xf numFmtId="3" fontId="37" fillId="0" borderId="11" xfId="10" applyNumberFormat="1" applyFont="1" applyFill="1" applyBorder="1" applyAlignment="1">
      <alignment horizontal="right"/>
    </xf>
    <xf numFmtId="3" fontId="34" fillId="0" borderId="39" xfId="10" applyNumberFormat="1" applyFont="1" applyFill="1" applyBorder="1" applyAlignment="1">
      <alignment horizontal="right"/>
    </xf>
    <xf numFmtId="3" fontId="37" fillId="0" borderId="78" xfId="10" applyNumberFormat="1" applyFont="1" applyFill="1" applyBorder="1" applyAlignment="1">
      <alignment horizontal="right"/>
    </xf>
    <xf numFmtId="3" fontId="37" fillId="0" borderId="29" xfId="10" applyNumberFormat="1" applyFont="1" applyFill="1" applyBorder="1" applyAlignment="1">
      <alignment horizontal="right"/>
    </xf>
    <xf numFmtId="3" fontId="37" fillId="0" borderId="28" xfId="10" applyNumberFormat="1" applyFont="1" applyFill="1" applyBorder="1" applyAlignment="1">
      <alignment horizontal="right"/>
    </xf>
    <xf numFmtId="3" fontId="37" fillId="0" borderId="61" xfId="10" applyNumberFormat="1" applyFont="1" applyFill="1" applyBorder="1" applyAlignment="1">
      <alignment horizontal="right"/>
    </xf>
    <xf numFmtId="3" fontId="37" fillId="0" borderId="60" xfId="10" applyNumberFormat="1" applyFont="1" applyFill="1" applyBorder="1" applyAlignment="1">
      <alignment horizontal="right"/>
    </xf>
    <xf numFmtId="3" fontId="34" fillId="0" borderId="23" xfId="10" applyNumberFormat="1" applyFont="1" applyFill="1" applyBorder="1" applyAlignment="1">
      <alignment horizontal="right"/>
    </xf>
    <xf numFmtId="3" fontId="37" fillId="0" borderId="40" xfId="10" applyNumberFormat="1" applyFont="1" applyFill="1" applyBorder="1" applyAlignment="1">
      <alignment horizontal="right"/>
    </xf>
    <xf numFmtId="3" fontId="37" fillId="0" borderId="54" xfId="10" applyNumberFormat="1" applyFont="1" applyFill="1" applyBorder="1" applyAlignment="1">
      <alignment horizontal="right"/>
    </xf>
    <xf numFmtId="3" fontId="37" fillId="0" borderId="53" xfId="10" applyNumberFormat="1" applyFont="1" applyFill="1" applyBorder="1" applyAlignment="1">
      <alignment horizontal="right"/>
    </xf>
    <xf numFmtId="0" fontId="28" fillId="0" borderId="6" xfId="10" applyFont="1" applyFill="1" applyBorder="1" applyAlignment="1">
      <alignment horizontal="center" wrapText="1"/>
    </xf>
    <xf numFmtId="0" fontId="28" fillId="0" borderId="31" xfId="10" applyFont="1" applyFill="1" applyBorder="1" applyAlignment="1">
      <alignment horizontal="center" wrapText="1"/>
    </xf>
    <xf numFmtId="3" fontId="34" fillId="0" borderId="31" xfId="10" applyNumberFormat="1" applyFont="1" applyBorder="1" applyAlignment="1">
      <alignment horizontal="right"/>
    </xf>
    <xf numFmtId="3" fontId="37" fillId="0" borderId="32" xfId="10" applyNumberFormat="1" applyFont="1" applyBorder="1" applyAlignment="1">
      <alignment horizontal="right"/>
    </xf>
    <xf numFmtId="3" fontId="37" fillId="0" borderId="33" xfId="10" applyNumberFormat="1" applyFont="1" applyBorder="1" applyAlignment="1">
      <alignment horizontal="right"/>
    </xf>
    <xf numFmtId="3" fontId="37" fillId="0" borderId="55" xfId="10" applyNumberFormat="1" applyFont="1" applyBorder="1" applyAlignment="1">
      <alignment horizontal="right"/>
    </xf>
    <xf numFmtId="0" fontId="40" fillId="0" borderId="9" xfId="1" applyFont="1" applyBorder="1" applyAlignment="1">
      <alignment horizontal="center" vertical="center" textRotation="90"/>
    </xf>
    <xf numFmtId="0" fontId="41" fillId="0" borderId="77" xfId="1" applyFont="1" applyBorder="1" applyAlignment="1">
      <alignment horizontal="center" vertical="center" textRotation="90"/>
    </xf>
    <xf numFmtId="0" fontId="41" fillId="0" borderId="49" xfId="1" applyFont="1" applyBorder="1" applyAlignment="1">
      <alignment horizontal="center" vertical="center" textRotation="90"/>
    </xf>
    <xf numFmtId="0" fontId="41" fillId="0" borderId="26" xfId="1" applyFont="1" applyBorder="1" applyAlignment="1">
      <alignment horizontal="center" vertical="center" textRotation="90"/>
    </xf>
    <xf numFmtId="0" fontId="41" fillId="0" borderId="27" xfId="1" applyFont="1" applyBorder="1" applyAlignment="1">
      <alignment horizontal="center" vertical="center" textRotation="90"/>
    </xf>
    <xf numFmtId="0" fontId="41" fillId="0" borderId="71" xfId="1" applyFont="1" applyBorder="1" applyAlignment="1">
      <alignment horizontal="center" vertical="center" textRotation="90" wrapText="1"/>
    </xf>
    <xf numFmtId="0" fontId="41" fillId="0" borderId="49" xfId="1" applyFont="1" applyBorder="1" applyAlignment="1">
      <alignment horizontal="center" vertical="center" textRotation="90" wrapText="1"/>
    </xf>
    <xf numFmtId="0" fontId="41" fillId="0" borderId="47" xfId="1" applyFont="1" applyBorder="1" applyAlignment="1">
      <alignment horizontal="center" vertical="center" textRotation="90"/>
    </xf>
    <xf numFmtId="0" fontId="41" fillId="0" borderId="77" xfId="1" applyFont="1" applyBorder="1" applyAlignment="1">
      <alignment horizontal="center" vertical="center" textRotation="90" wrapText="1"/>
    </xf>
    <xf numFmtId="0" fontId="41" fillId="0" borderId="47" xfId="1" applyFont="1" applyBorder="1" applyAlignment="1">
      <alignment horizontal="center" vertical="center" textRotation="90" wrapText="1"/>
    </xf>
    <xf numFmtId="0" fontId="41" fillId="0" borderId="27" xfId="1" applyFont="1" applyBorder="1" applyAlignment="1">
      <alignment horizontal="center" vertical="center" textRotation="90" wrapText="1"/>
    </xf>
    <xf numFmtId="0" fontId="34" fillId="0" borderId="39" xfId="10" applyFont="1" applyFill="1" applyBorder="1" applyAlignment="1">
      <alignment horizontal="center" wrapText="1"/>
    </xf>
    <xf numFmtId="0" fontId="34" fillId="0" borderId="23" xfId="10" applyFont="1" applyBorder="1" applyAlignment="1">
      <alignment horizontal="center"/>
    </xf>
    <xf numFmtId="3" fontId="34" fillId="0" borderId="23" xfId="10" applyNumberFormat="1" applyFont="1" applyBorder="1"/>
    <xf numFmtId="0" fontId="37" fillId="0" borderId="40" xfId="10" applyFont="1" applyBorder="1"/>
    <xf numFmtId="0" fontId="37" fillId="0" borderId="54" xfId="10" applyFont="1" applyBorder="1"/>
    <xf numFmtId="0" fontId="37" fillId="0" borderId="22" xfId="10" applyFont="1" applyBorder="1"/>
    <xf numFmtId="0" fontId="37" fillId="0" borderId="20" xfId="10" applyFont="1" applyBorder="1"/>
    <xf numFmtId="0" fontId="37" fillId="0" borderId="53" xfId="10" applyFont="1" applyBorder="1"/>
    <xf numFmtId="0" fontId="34" fillId="0" borderId="37" xfId="10" applyFont="1" applyBorder="1" applyAlignment="1">
      <alignment horizontal="center"/>
    </xf>
    <xf numFmtId="0" fontId="37" fillId="0" borderId="42" xfId="10" applyFont="1" applyBorder="1"/>
    <xf numFmtId="0" fontId="37" fillId="0" borderId="58" xfId="10" applyFont="1" applyBorder="1"/>
    <xf numFmtId="0" fontId="37" fillId="0" borderId="10" xfId="10" applyFont="1" applyBorder="1"/>
    <xf numFmtId="0" fontId="37" fillId="0" borderId="11" xfId="10" applyFont="1" applyBorder="1"/>
    <xf numFmtId="0" fontId="37" fillId="0" borderId="57" xfId="10" applyFont="1" applyBorder="1"/>
    <xf numFmtId="0" fontId="34" fillId="0" borderId="23" xfId="10" applyFont="1" applyFill="1" applyBorder="1" applyAlignment="1">
      <alignment horizontal="center" wrapText="1"/>
    </xf>
    <xf numFmtId="0" fontId="34" fillId="0" borderId="0" xfId="11" applyFont="1" applyAlignment="1" applyProtection="1">
      <protection locked="0"/>
    </xf>
    <xf numFmtId="0" fontId="27" fillId="0" borderId="0" xfId="11"/>
    <xf numFmtId="0" fontId="44" fillId="0" borderId="53" xfId="11" applyFont="1" applyBorder="1" applyAlignment="1" applyProtection="1">
      <alignment horizontal="center" vertical="center" textRotation="90" wrapText="1"/>
    </xf>
    <xf numFmtId="0" fontId="44" fillId="0" borderId="79" xfId="11" applyFont="1" applyBorder="1" applyAlignment="1" applyProtection="1">
      <alignment horizontal="center" vertical="center" wrapText="1"/>
    </xf>
    <xf numFmtId="0" fontId="44" fillId="0" borderId="73" xfId="11" applyFont="1" applyBorder="1" applyAlignment="1" applyProtection="1">
      <alignment horizontal="center" vertical="center" wrapText="1"/>
    </xf>
    <xf numFmtId="0" fontId="44" fillId="0" borderId="55" xfId="11" applyFont="1" applyBorder="1" applyAlignment="1" applyProtection="1">
      <alignment horizontal="center" vertical="center" wrapText="1"/>
    </xf>
    <xf numFmtId="0" fontId="44" fillId="0" borderId="8" xfId="11" applyFont="1" applyBorder="1" applyAlignment="1" applyProtection="1">
      <alignment horizontal="center" vertical="center" wrapText="1"/>
    </xf>
    <xf numFmtId="0" fontId="46" fillId="0" borderId="0" xfId="11" applyFont="1"/>
    <xf numFmtId="0" fontId="46" fillId="0" borderId="0" xfId="11" applyFont="1" applyAlignment="1">
      <alignment horizontal="left" vertical="center" wrapText="1"/>
    </xf>
    <xf numFmtId="0" fontId="7" fillId="0" borderId="30" xfId="11" applyFont="1" applyBorder="1" applyAlignment="1" applyProtection="1">
      <alignment horizontal="left" wrapText="1"/>
    </xf>
    <xf numFmtId="3" fontId="7" fillId="0" borderId="30" xfId="11" applyNumberFormat="1" applyFont="1" applyFill="1" applyBorder="1" applyAlignment="1" applyProtection="1">
      <alignment wrapText="1"/>
    </xf>
    <xf numFmtId="164" fontId="10" fillId="0" borderId="72" xfId="11" applyNumberFormat="1" applyFont="1" applyBorder="1" applyAlignment="1" applyProtection="1">
      <alignment wrapText="1"/>
    </xf>
    <xf numFmtId="164" fontId="10" fillId="0" borderId="66" xfId="11" applyNumberFormat="1" applyFont="1" applyBorder="1" applyAlignment="1" applyProtection="1">
      <alignment wrapText="1"/>
    </xf>
    <xf numFmtId="164" fontId="7" fillId="0" borderId="66" xfId="11" applyNumberFormat="1" applyFont="1" applyFill="1" applyBorder="1" applyAlignment="1" applyProtection="1">
      <alignment horizontal="center" wrapText="1"/>
    </xf>
    <xf numFmtId="164" fontId="10" fillId="0" borderId="74" xfId="11" applyNumberFormat="1" applyFont="1" applyBorder="1" applyAlignment="1" applyProtection="1">
      <alignment wrapText="1"/>
    </xf>
    <xf numFmtId="3" fontId="27" fillId="0" borderId="0" xfId="11" applyNumberFormat="1" applyFill="1"/>
    <xf numFmtId="0" fontId="7" fillId="0" borderId="23" xfId="11" applyFont="1" applyBorder="1" applyAlignment="1" applyProtection="1">
      <alignment horizontal="left" wrapText="1"/>
    </xf>
    <xf numFmtId="3" fontId="7" fillId="0" borderId="23" xfId="11" applyNumberFormat="1" applyFont="1" applyBorder="1" applyAlignment="1" applyProtection="1">
      <alignment wrapText="1"/>
    </xf>
    <xf numFmtId="164" fontId="10" fillId="0" borderId="40" xfId="11" applyNumberFormat="1" applyFont="1" applyBorder="1" applyAlignment="1" applyProtection="1">
      <alignment wrapText="1"/>
    </xf>
    <xf numFmtId="164" fontId="10" fillId="0" borderId="53" xfId="11" applyNumberFormat="1" applyFont="1" applyBorder="1" applyAlignment="1" applyProtection="1">
      <alignment wrapText="1"/>
    </xf>
    <xf numFmtId="164" fontId="7" fillId="0" borderId="53" xfId="11" applyNumberFormat="1" applyFont="1" applyFill="1" applyBorder="1" applyAlignment="1" applyProtection="1">
      <alignment horizontal="center" wrapText="1"/>
    </xf>
    <xf numFmtId="164" fontId="10" fillId="0" borderId="41" xfId="11" applyNumberFormat="1" applyFont="1" applyBorder="1" applyAlignment="1" applyProtection="1">
      <alignment wrapText="1"/>
    </xf>
    <xf numFmtId="0" fontId="7" fillId="0" borderId="39" xfId="11" applyFont="1" applyBorder="1" applyAlignment="1" applyProtection="1">
      <alignment horizontal="left" wrapText="1"/>
    </xf>
    <xf numFmtId="3" fontId="7" fillId="0" borderId="39" xfId="11" applyNumberFormat="1" applyFont="1" applyBorder="1" applyAlignment="1" applyProtection="1">
      <alignment wrapText="1"/>
    </xf>
    <xf numFmtId="164" fontId="10" fillId="0" borderId="78" xfId="11" applyNumberFormat="1" applyFont="1" applyBorder="1" applyAlignment="1" applyProtection="1">
      <alignment wrapText="1"/>
    </xf>
    <xf numFmtId="164" fontId="10" fillId="0" borderId="60" xfId="11" applyNumberFormat="1" applyFont="1" applyBorder="1" applyAlignment="1" applyProtection="1">
      <alignment wrapText="1"/>
    </xf>
    <xf numFmtId="164" fontId="10" fillId="0" borderId="64" xfId="11" applyNumberFormat="1" applyFont="1" applyBorder="1" applyAlignment="1" applyProtection="1">
      <alignment wrapText="1"/>
    </xf>
    <xf numFmtId="164" fontId="10" fillId="0" borderId="0" xfId="11" applyNumberFormat="1" applyFont="1" applyFill="1" applyBorder="1" applyAlignment="1" applyProtection="1">
      <alignment vertical="center" wrapText="1"/>
    </xf>
    <xf numFmtId="0" fontId="7" fillId="0" borderId="23" xfId="11" applyFont="1" applyBorder="1" applyAlignment="1" applyProtection="1">
      <alignment horizontal="center" wrapText="1"/>
    </xf>
    <xf numFmtId="3" fontId="7" fillId="0" borderId="23" xfId="11" applyNumberFormat="1" applyFont="1" applyBorder="1" applyAlignment="1" applyProtection="1">
      <alignment horizontal="right" wrapText="1"/>
    </xf>
    <xf numFmtId="164" fontId="10" fillId="0" borderId="40" xfId="11" applyNumberFormat="1" applyFont="1" applyBorder="1" applyAlignment="1" applyProtection="1">
      <alignment horizontal="right" wrapText="1"/>
    </xf>
    <xf numFmtId="164" fontId="10" fillId="0" borderId="53" xfId="11" applyNumberFormat="1" applyFont="1" applyBorder="1" applyAlignment="1" applyProtection="1">
      <alignment horizontal="right" wrapText="1"/>
    </xf>
    <xf numFmtId="164" fontId="10" fillId="0" borderId="41" xfId="11" applyNumberFormat="1" applyFont="1" applyBorder="1" applyAlignment="1" applyProtection="1">
      <alignment horizontal="right" wrapText="1"/>
    </xf>
    <xf numFmtId="0" fontId="7" fillId="0" borderId="39" xfId="11" applyFont="1" applyBorder="1" applyAlignment="1" applyProtection="1">
      <alignment horizontal="center" wrapText="1"/>
    </xf>
    <xf numFmtId="3" fontId="7" fillId="0" borderId="39" xfId="11" applyNumberFormat="1" applyFont="1" applyBorder="1" applyAlignment="1" applyProtection="1">
      <alignment horizontal="right" wrapText="1"/>
    </xf>
    <xf numFmtId="164" fontId="10" fillId="0" borderId="78" xfId="11" applyNumberFormat="1" applyFont="1" applyBorder="1" applyAlignment="1" applyProtection="1">
      <alignment horizontal="right" wrapText="1"/>
    </xf>
    <xf numFmtId="164" fontId="10" fillId="0" borderId="60" xfId="11" applyNumberFormat="1" applyFont="1" applyBorder="1" applyAlignment="1" applyProtection="1">
      <alignment horizontal="right" wrapText="1"/>
    </xf>
    <xf numFmtId="164" fontId="10" fillId="0" borderId="64" xfId="11" applyNumberFormat="1" applyFont="1" applyBorder="1" applyAlignment="1" applyProtection="1">
      <alignment horizontal="right" wrapText="1"/>
    </xf>
    <xf numFmtId="0" fontId="7" fillId="0" borderId="1" xfId="11" applyFont="1" applyBorder="1" applyAlignment="1" applyProtection="1">
      <alignment horizontal="center" wrapText="1"/>
    </xf>
    <xf numFmtId="3" fontId="7" fillId="0" borderId="1" xfId="11" applyNumberFormat="1" applyFont="1" applyBorder="1" applyAlignment="1" applyProtection="1">
      <alignment horizontal="right" wrapText="1"/>
    </xf>
    <xf numFmtId="164" fontId="10" fillId="0" borderId="80" xfId="11" applyNumberFormat="1" applyFont="1" applyBorder="1" applyAlignment="1" applyProtection="1">
      <alignment horizontal="right" wrapText="1"/>
    </xf>
    <xf numFmtId="164" fontId="10" fillId="0" borderId="62" xfId="11" applyNumberFormat="1" applyFont="1" applyBorder="1" applyAlignment="1" applyProtection="1">
      <alignment horizontal="right" wrapText="1"/>
    </xf>
    <xf numFmtId="164" fontId="10" fillId="0" borderId="44" xfId="11" applyNumberFormat="1" applyFont="1" applyBorder="1" applyAlignment="1" applyProtection="1">
      <alignment horizontal="right" wrapText="1"/>
    </xf>
    <xf numFmtId="0" fontId="7" fillId="0" borderId="6" xfId="11" applyFont="1" applyBorder="1" applyAlignment="1" applyProtection="1">
      <alignment horizontal="center" wrapText="1"/>
    </xf>
    <xf numFmtId="3" fontId="7" fillId="0" borderId="6" xfId="11" applyNumberFormat="1" applyFont="1" applyBorder="1" applyAlignment="1" applyProtection="1">
      <alignment horizontal="right" wrapText="1"/>
    </xf>
    <xf numFmtId="164" fontId="10" fillId="0" borderId="42" xfId="11" applyNumberFormat="1" applyFont="1" applyBorder="1" applyAlignment="1" applyProtection="1">
      <alignment horizontal="right" wrapText="1"/>
    </xf>
    <xf numFmtId="164" fontId="10" fillId="0" borderId="57" xfId="11" applyNumberFormat="1" applyFont="1" applyBorder="1" applyAlignment="1" applyProtection="1">
      <alignment horizontal="right" wrapText="1"/>
    </xf>
    <xf numFmtId="164" fontId="10" fillId="0" borderId="43" xfId="11" applyNumberFormat="1" applyFont="1" applyBorder="1" applyAlignment="1" applyProtection="1">
      <alignment horizontal="right" wrapText="1"/>
    </xf>
    <xf numFmtId="0" fontId="7" fillId="0" borderId="24" xfId="11" applyFont="1" applyBorder="1" applyAlignment="1" applyProtection="1">
      <alignment horizontal="center" wrapText="1"/>
    </xf>
    <xf numFmtId="3" fontId="15" fillId="0" borderId="78" xfId="11" applyNumberFormat="1" applyFont="1" applyBorder="1" applyAlignment="1" applyProtection="1">
      <alignment horizontal="right" wrapText="1"/>
    </xf>
    <xf numFmtId="3" fontId="15" fillId="0" borderId="60" xfId="11" applyNumberFormat="1" applyFont="1" applyBorder="1" applyAlignment="1" applyProtection="1">
      <alignment horizontal="right" wrapText="1"/>
    </xf>
    <xf numFmtId="3" fontId="15" fillId="0" borderId="61" xfId="11" applyNumberFormat="1" applyFont="1" applyBorder="1" applyAlignment="1" applyProtection="1">
      <alignment horizontal="right" wrapText="1"/>
    </xf>
    <xf numFmtId="3" fontId="15" fillId="0" borderId="29" xfId="11" applyNumberFormat="1" applyFont="1" applyBorder="1" applyAlignment="1" applyProtection="1">
      <alignment horizontal="right" wrapText="1"/>
    </xf>
    <xf numFmtId="3" fontId="15" fillId="0" borderId="11" xfId="11" applyNumberFormat="1" applyFont="1" applyBorder="1" applyAlignment="1" applyProtection="1">
      <alignment horizontal="right" wrapText="1"/>
    </xf>
    <xf numFmtId="0" fontId="7" fillId="0" borderId="15" xfId="11" applyFont="1" applyBorder="1" applyAlignment="1" applyProtection="1">
      <alignment horizontal="center" wrapText="1"/>
    </xf>
    <xf numFmtId="3" fontId="15" fillId="0" borderId="40" xfId="11" applyNumberFormat="1" applyFont="1" applyBorder="1" applyAlignment="1" applyProtection="1">
      <alignment horizontal="right" wrapText="1"/>
    </xf>
    <xf numFmtId="3" fontId="15" fillId="0" borderId="53" xfId="11" applyNumberFormat="1" applyFont="1" applyBorder="1" applyAlignment="1" applyProtection="1">
      <alignment horizontal="right" wrapText="1"/>
    </xf>
    <xf numFmtId="3" fontId="15" fillId="0" borderId="54" xfId="11" applyNumberFormat="1" applyFont="1" applyBorder="1" applyAlignment="1" applyProtection="1">
      <alignment horizontal="right" wrapText="1"/>
    </xf>
    <xf numFmtId="3" fontId="15" fillId="0" borderId="20" xfId="11" applyNumberFormat="1" applyFont="1" applyBorder="1" applyAlignment="1" applyProtection="1">
      <alignment horizontal="right" wrapText="1"/>
    </xf>
    <xf numFmtId="0" fontId="7" fillId="0" borderId="63" xfId="11" applyFont="1" applyBorder="1" applyAlignment="1" applyProtection="1">
      <alignment horizontal="center" wrapText="1"/>
    </xf>
    <xf numFmtId="3" fontId="7" fillId="0" borderId="31" xfId="11" applyNumberFormat="1" applyFont="1" applyBorder="1" applyAlignment="1" applyProtection="1">
      <alignment horizontal="right" wrapText="1"/>
    </xf>
    <xf numFmtId="3" fontId="15" fillId="0" borderId="73" xfId="11" applyNumberFormat="1" applyFont="1" applyBorder="1" applyAlignment="1" applyProtection="1">
      <alignment horizontal="right" wrapText="1"/>
    </xf>
    <xf numFmtId="3" fontId="15" fillId="0" borderId="55" xfId="11" applyNumberFormat="1" applyFont="1" applyBorder="1" applyAlignment="1" applyProtection="1">
      <alignment horizontal="right" wrapText="1"/>
    </xf>
    <xf numFmtId="3" fontId="15" fillId="0" borderId="33" xfId="11" applyNumberFormat="1" applyFont="1" applyBorder="1" applyAlignment="1" applyProtection="1">
      <alignment horizontal="right" wrapText="1"/>
    </xf>
    <xf numFmtId="0" fontId="34" fillId="0" borderId="0" xfId="11" applyFont="1" applyBorder="1" applyAlignment="1" applyProtection="1">
      <alignment vertical="center"/>
      <protection locked="0"/>
    </xf>
    <xf numFmtId="0" fontId="34" fillId="0" borderId="14" xfId="11" applyFont="1" applyBorder="1" applyAlignment="1" applyProtection="1">
      <alignment horizontal="center" vertical="center"/>
      <protection locked="0"/>
    </xf>
    <xf numFmtId="0" fontId="34" fillId="0" borderId="0" xfId="11" applyFont="1" applyBorder="1" applyAlignment="1" applyProtection="1">
      <alignment horizontal="center" vertical="center"/>
      <protection locked="0"/>
    </xf>
    <xf numFmtId="0" fontId="34" fillId="0" borderId="71" xfId="11" applyFont="1" applyBorder="1" applyAlignment="1" applyProtection="1">
      <alignment horizontal="center" vertical="center"/>
      <protection locked="0"/>
    </xf>
    <xf numFmtId="0" fontId="1" fillId="0" borderId="0" xfId="1" applyAlignment="1">
      <alignment vertical="center"/>
    </xf>
    <xf numFmtId="0" fontId="44" fillId="0" borderId="53" xfId="1" applyFont="1" applyBorder="1" applyAlignment="1">
      <alignment horizontal="center" vertical="center" textRotation="90" wrapText="1"/>
    </xf>
    <xf numFmtId="0" fontId="7" fillId="0" borderId="30" xfId="11" applyFont="1" applyBorder="1" applyAlignment="1" applyProtection="1">
      <alignment horizontal="left" vertical="center" wrapText="1"/>
    </xf>
    <xf numFmtId="3" fontId="7" fillId="0" borderId="30" xfId="11" applyNumberFormat="1" applyFont="1" applyFill="1" applyBorder="1" applyAlignment="1" applyProtection="1">
      <alignment vertical="center" wrapText="1"/>
    </xf>
    <xf numFmtId="164" fontId="10" fillId="0" borderId="72" xfId="11" applyNumberFormat="1" applyFont="1" applyBorder="1" applyAlignment="1" applyProtection="1">
      <alignment vertical="center" wrapText="1"/>
    </xf>
    <xf numFmtId="164" fontId="10" fillId="0" borderId="66" xfId="11" applyNumberFormat="1" applyFont="1" applyBorder="1" applyAlignment="1" applyProtection="1">
      <alignment vertical="center" wrapText="1"/>
    </xf>
    <xf numFmtId="164" fontId="7" fillId="0" borderId="66" xfId="11" applyNumberFormat="1" applyFont="1" applyFill="1" applyBorder="1" applyAlignment="1" applyProtection="1">
      <alignment horizontal="center" vertical="center" wrapText="1"/>
    </xf>
    <xf numFmtId="164" fontId="10" fillId="0" borderId="74" xfId="11" applyNumberFormat="1" applyFont="1" applyBorder="1" applyAlignment="1" applyProtection="1">
      <alignment vertical="center" wrapText="1"/>
    </xf>
    <xf numFmtId="0" fontId="7" fillId="0" borderId="23" xfId="11" applyFont="1" applyBorder="1" applyAlignment="1" applyProtection="1">
      <alignment horizontal="left" vertical="center" wrapText="1"/>
    </xf>
    <xf numFmtId="3" fontId="7" fillId="0" borderId="23" xfId="11" applyNumberFormat="1" applyFont="1" applyBorder="1" applyAlignment="1" applyProtection="1">
      <alignment vertical="center" wrapText="1"/>
    </xf>
    <xf numFmtId="164" fontId="10" fillId="0" borderId="40" xfId="11" applyNumberFormat="1" applyFont="1" applyBorder="1" applyAlignment="1" applyProtection="1">
      <alignment vertical="center" wrapText="1"/>
    </xf>
    <xf numFmtId="164" fontId="10" fillId="0" borderId="53" xfId="11" applyNumberFormat="1" applyFont="1" applyBorder="1" applyAlignment="1" applyProtection="1">
      <alignment vertical="center" wrapText="1"/>
    </xf>
    <xf numFmtId="164" fontId="10" fillId="0" borderId="41" xfId="11" applyNumberFormat="1" applyFont="1" applyBorder="1" applyAlignment="1" applyProtection="1">
      <alignment vertical="center" wrapText="1"/>
    </xf>
    <xf numFmtId="0" fontId="7" fillId="0" borderId="39" xfId="11" applyFont="1" applyBorder="1" applyAlignment="1" applyProtection="1">
      <alignment horizontal="left" vertical="center" wrapText="1"/>
    </xf>
    <xf numFmtId="3" fontId="7" fillId="0" borderId="39" xfId="11" applyNumberFormat="1" applyFont="1" applyBorder="1" applyAlignment="1" applyProtection="1">
      <alignment vertical="center" wrapText="1"/>
    </xf>
    <xf numFmtId="164" fontId="10" fillId="0" borderId="78" xfId="11" applyNumberFormat="1" applyFont="1" applyBorder="1" applyAlignment="1" applyProtection="1">
      <alignment vertical="center" wrapText="1"/>
    </xf>
    <xf numFmtId="164" fontId="10" fillId="0" borderId="60" xfId="11" applyNumberFormat="1" applyFont="1" applyBorder="1" applyAlignment="1" applyProtection="1">
      <alignment vertical="center" wrapText="1"/>
    </xf>
    <xf numFmtId="164" fontId="10" fillId="0" borderId="64" xfId="11" applyNumberFormat="1" applyFont="1" applyBorder="1" applyAlignment="1" applyProtection="1">
      <alignment vertical="center" wrapText="1"/>
    </xf>
    <xf numFmtId="0" fontId="7" fillId="0" borderId="23" xfId="11" applyFont="1" applyBorder="1" applyAlignment="1" applyProtection="1">
      <alignment horizontal="center" vertical="center" wrapText="1"/>
    </xf>
    <xf numFmtId="3" fontId="7" fillId="0" borderId="23" xfId="11" applyNumberFormat="1" applyFont="1" applyBorder="1" applyAlignment="1" applyProtection="1">
      <alignment horizontal="center" vertical="center" wrapText="1"/>
    </xf>
    <xf numFmtId="164" fontId="10" fillId="0" borderId="40" xfId="11" applyNumberFormat="1" applyFont="1" applyBorder="1" applyAlignment="1" applyProtection="1">
      <alignment horizontal="center" vertical="center" wrapText="1"/>
    </xf>
    <xf numFmtId="164" fontId="10" fillId="0" borderId="53" xfId="11" applyNumberFormat="1" applyFont="1" applyBorder="1" applyAlignment="1" applyProtection="1">
      <alignment horizontal="center" vertical="center" wrapText="1"/>
    </xf>
    <xf numFmtId="164" fontId="10" fillId="0" borderId="41" xfId="11" applyNumberFormat="1" applyFont="1" applyBorder="1" applyAlignment="1" applyProtection="1">
      <alignment horizontal="center" vertical="center" wrapText="1"/>
    </xf>
    <xf numFmtId="3" fontId="15" fillId="0" borderId="41" xfId="11" applyNumberFormat="1" applyFont="1" applyBorder="1" applyAlignment="1" applyProtection="1">
      <alignment horizontal="right" wrapText="1"/>
    </xf>
    <xf numFmtId="164" fontId="27" fillId="0" borderId="0" xfId="11" applyNumberFormat="1"/>
    <xf numFmtId="0" fontId="7" fillId="0" borderId="14" xfId="11" applyFont="1" applyBorder="1" applyAlignment="1" applyProtection="1">
      <alignment horizontal="center" wrapText="1"/>
    </xf>
    <xf numFmtId="3" fontId="15" fillId="0" borderId="64" xfId="11" applyNumberFormat="1" applyFont="1" applyBorder="1" applyAlignment="1" applyProtection="1">
      <alignment horizontal="right" wrapText="1"/>
    </xf>
    <xf numFmtId="0" fontId="7" fillId="0" borderId="15" xfId="11" applyFont="1" applyBorder="1" applyAlignment="1">
      <alignment horizontal="center"/>
    </xf>
    <xf numFmtId="3" fontId="7" fillId="0" borderId="23" xfId="11" applyNumberFormat="1" applyFont="1" applyBorder="1"/>
    <xf numFmtId="3" fontId="10" fillId="0" borderId="40" xfId="11" applyNumberFormat="1" applyFont="1" applyBorder="1"/>
    <xf numFmtId="3" fontId="10" fillId="0" borderId="53" xfId="11" applyNumberFormat="1" applyFont="1" applyBorder="1"/>
    <xf numFmtId="3" fontId="10" fillId="0" borderId="20" xfId="11" applyNumberFormat="1" applyFont="1" applyBorder="1"/>
    <xf numFmtId="0" fontId="7" fillId="0" borderId="54" xfId="11" applyFont="1" applyBorder="1" applyAlignment="1" applyProtection="1">
      <alignment horizontal="center" wrapText="1"/>
    </xf>
    <xf numFmtId="3" fontId="15" fillId="0" borderId="42" xfId="11" applyNumberFormat="1" applyFont="1" applyBorder="1" applyAlignment="1" applyProtection="1">
      <alignment horizontal="right" wrapText="1"/>
    </xf>
    <xf numFmtId="3" fontId="15" fillId="0" borderId="57" xfId="11" applyNumberFormat="1" applyFont="1" applyBorder="1" applyAlignment="1" applyProtection="1">
      <alignment horizontal="right" wrapText="1"/>
    </xf>
    <xf numFmtId="0" fontId="27" fillId="0" borderId="0" xfId="11" applyProtection="1">
      <protection locked="0"/>
    </xf>
    <xf numFmtId="0" fontId="34" fillId="0" borderId="0" xfId="11" applyFont="1" applyAlignment="1"/>
    <xf numFmtId="0" fontId="47" fillId="0" borderId="0" xfId="11" applyFont="1" applyFill="1"/>
    <xf numFmtId="0" fontId="27" fillId="0" borderId="0" xfId="11" applyFont="1"/>
    <xf numFmtId="0" fontId="2" fillId="0" borderId="45" xfId="11" applyFont="1" applyFill="1" applyBorder="1" applyAlignment="1">
      <alignment horizontal="center" vertical="center" wrapText="1"/>
    </xf>
    <xf numFmtId="0" fontId="2" fillId="0" borderId="48" xfId="11" applyFont="1" applyFill="1" applyBorder="1" applyAlignment="1">
      <alignment horizontal="center" vertical="center" wrapText="1"/>
    </xf>
    <xf numFmtId="0" fontId="2" fillId="0" borderId="59" xfId="11" applyFont="1" applyFill="1" applyBorder="1" applyAlignment="1">
      <alignment horizontal="center" vertical="center" wrapText="1"/>
    </xf>
    <xf numFmtId="0" fontId="2" fillId="0" borderId="12" xfId="11" applyFont="1" applyFill="1" applyBorder="1" applyAlignment="1">
      <alignment horizontal="center" vertical="center" wrapText="1"/>
    </xf>
    <xf numFmtId="0" fontId="2" fillId="0" borderId="4" xfId="11" applyFont="1" applyFill="1" applyBorder="1" applyAlignment="1">
      <alignment horizontal="center" vertical="center" wrapText="1"/>
    </xf>
    <xf numFmtId="0" fontId="2" fillId="0" borderId="50" xfId="11" applyFont="1" applyFill="1" applyBorder="1" applyAlignment="1">
      <alignment horizontal="center" vertical="center" wrapText="1"/>
    </xf>
    <xf numFmtId="0" fontId="2" fillId="0" borderId="13" xfId="11" applyFont="1" applyFill="1" applyBorder="1" applyAlignment="1">
      <alignment horizontal="center" vertical="center" wrapText="1"/>
    </xf>
    <xf numFmtId="0" fontId="2" fillId="0" borderId="34" xfId="11" applyFont="1" applyFill="1" applyBorder="1" applyAlignment="1">
      <alignment horizontal="center" vertical="center" wrapText="1"/>
    </xf>
    <xf numFmtId="0" fontId="10" fillId="0" borderId="30" xfId="11" applyFont="1" applyBorder="1" applyAlignment="1">
      <alignment vertical="center"/>
    </xf>
    <xf numFmtId="164" fontId="26" fillId="0" borderId="72" xfId="11" applyNumberFormat="1" applyFont="1" applyFill="1" applyBorder="1"/>
    <xf numFmtId="164" fontId="26" fillId="0" borderId="62" xfId="11" applyNumberFormat="1" applyFont="1" applyFill="1" applyBorder="1"/>
    <xf numFmtId="164" fontId="26" fillId="0" borderId="67" xfId="11" applyNumberFormat="1" applyFont="1" applyFill="1" applyBorder="1"/>
    <xf numFmtId="164" fontId="26" fillId="0" borderId="45" xfId="11" applyNumberFormat="1" applyFont="1" applyFill="1" applyBorder="1"/>
    <xf numFmtId="164" fontId="26" fillId="0" borderId="65" xfId="11" applyNumberFormat="1" applyFont="1" applyFill="1" applyBorder="1"/>
    <xf numFmtId="164" fontId="26" fillId="0" borderId="59" xfId="11" applyNumberFormat="1" applyFont="1" applyFill="1" applyBorder="1"/>
    <xf numFmtId="164" fontId="26" fillId="0" borderId="59" xfId="11" applyNumberFormat="1" applyFont="1" applyFill="1" applyBorder="1" applyAlignment="1">
      <alignment vertical="center"/>
    </xf>
    <xf numFmtId="164" fontId="26" fillId="0" borderId="67" xfId="11" applyNumberFormat="1" applyFont="1" applyFill="1" applyBorder="1" applyAlignment="1">
      <alignment vertical="center"/>
    </xf>
    <xf numFmtId="164" fontId="26" fillId="0" borderId="46" xfId="11" applyNumberFormat="1" applyFont="1" applyFill="1" applyBorder="1" applyAlignment="1">
      <alignment vertical="center"/>
    </xf>
    <xf numFmtId="164" fontId="47" fillId="0" borderId="37" xfId="11" applyNumberFormat="1" applyFont="1" applyFill="1" applyBorder="1" applyAlignment="1">
      <alignment horizontal="right" vertical="center"/>
    </xf>
    <xf numFmtId="164" fontId="1" fillId="0" borderId="0" xfId="1" applyNumberFormat="1"/>
    <xf numFmtId="0" fontId="10" fillId="0" borderId="37" xfId="11" applyFont="1" applyBorder="1" applyAlignment="1">
      <alignment vertical="center"/>
    </xf>
    <xf numFmtId="164" fontId="26" fillId="0" borderId="40" xfId="11" applyNumberFormat="1" applyFont="1" applyFill="1" applyBorder="1"/>
    <xf numFmtId="164" fontId="26" fillId="0" borderId="60" xfId="11" applyNumberFormat="1" applyFont="1" applyFill="1" applyBorder="1"/>
    <xf numFmtId="164" fontId="26" fillId="0" borderId="54" xfId="11" applyNumberFormat="1" applyFont="1" applyFill="1" applyBorder="1"/>
    <xf numFmtId="164" fontId="26" fillId="0" borderId="28" xfId="11" applyNumberFormat="1" applyFont="1" applyFill="1" applyBorder="1"/>
    <xf numFmtId="164" fontId="26" fillId="0" borderId="75" xfId="11" applyNumberFormat="1" applyFont="1" applyFill="1" applyBorder="1"/>
    <xf numFmtId="164" fontId="26" fillId="0" borderId="61" xfId="11" applyNumberFormat="1" applyFont="1" applyFill="1" applyBorder="1"/>
    <xf numFmtId="164" fontId="26" fillId="0" borderId="61" xfId="11" applyNumberFormat="1" applyFont="1" applyFill="1" applyBorder="1" applyAlignment="1">
      <alignment vertical="center"/>
    </xf>
    <xf numFmtId="164" fontId="26" fillId="0" borderId="54" xfId="11" applyNumberFormat="1" applyFont="1" applyFill="1" applyBorder="1" applyAlignment="1">
      <alignment vertical="center"/>
    </xf>
    <xf numFmtId="164" fontId="26" fillId="0" borderId="29" xfId="11" applyNumberFormat="1" applyFont="1" applyFill="1" applyBorder="1" applyAlignment="1">
      <alignment vertical="center"/>
    </xf>
    <xf numFmtId="164" fontId="26" fillId="0" borderId="40" xfId="11" applyNumberFormat="1" applyFont="1" applyFill="1" applyBorder="1" applyAlignment="1">
      <alignment horizontal="center"/>
    </xf>
    <xf numFmtId="164" fontId="26" fillId="0" borderId="53" xfId="11" applyNumberFormat="1" applyFont="1" applyFill="1" applyBorder="1" applyAlignment="1">
      <alignment horizontal="center"/>
    </xf>
    <xf numFmtId="164" fontId="26" fillId="0" borderId="22" xfId="11" applyNumberFormat="1" applyFont="1" applyFill="1" applyBorder="1"/>
    <xf numFmtId="164" fontId="26" fillId="0" borderId="69" xfId="11" applyNumberFormat="1" applyFont="1" applyFill="1" applyBorder="1"/>
    <xf numFmtId="164" fontId="26" fillId="0" borderId="20" xfId="11" applyNumberFormat="1" applyFont="1" applyFill="1" applyBorder="1" applyAlignment="1">
      <alignment vertical="center"/>
    </xf>
    <xf numFmtId="0" fontId="10" fillId="0" borderId="37" xfId="11" applyFont="1" applyFill="1" applyBorder="1" applyAlignment="1">
      <alignment vertical="center"/>
    </xf>
    <xf numFmtId="164" fontId="26" fillId="0" borderId="57" xfId="11" applyNumberFormat="1" applyFont="1" applyFill="1" applyBorder="1"/>
    <xf numFmtId="164" fontId="26" fillId="0" borderId="10" xfId="11" applyNumberFormat="1" applyFont="1" applyFill="1" applyBorder="1"/>
    <xf numFmtId="164" fontId="26" fillId="0" borderId="0" xfId="11" applyNumberFormat="1" applyFont="1" applyFill="1" applyBorder="1"/>
    <xf numFmtId="164" fontId="26" fillId="0" borderId="58" xfId="11" applyNumberFormat="1" applyFont="1" applyFill="1" applyBorder="1"/>
    <xf numFmtId="164" fontId="26" fillId="0" borderId="58" xfId="11" applyNumberFormat="1" applyFont="1" applyFill="1" applyBorder="1" applyAlignment="1">
      <alignment vertical="center"/>
    </xf>
    <xf numFmtId="1" fontId="26" fillId="0" borderId="40" xfId="11" applyNumberFormat="1" applyFont="1" applyFill="1" applyBorder="1" applyAlignment="1">
      <alignment horizontal="center" vertical="center"/>
    </xf>
    <xf numFmtId="164" fontId="26" fillId="0" borderId="53" xfId="11" applyNumberFormat="1" applyFont="1" applyFill="1" applyBorder="1" applyAlignment="1">
      <alignment horizontal="center" vertical="center"/>
    </xf>
    <xf numFmtId="164" fontId="26" fillId="0" borderId="53" xfId="11" applyNumberFormat="1" applyFont="1" applyFill="1" applyBorder="1"/>
    <xf numFmtId="0" fontId="10" fillId="0" borderId="23" xfId="11" applyFont="1" applyFill="1" applyBorder="1" applyAlignment="1">
      <alignment vertical="center"/>
    </xf>
    <xf numFmtId="0" fontId="10" fillId="0" borderId="23" xfId="11" applyFont="1" applyBorder="1" applyAlignment="1">
      <alignment vertical="center"/>
    </xf>
    <xf numFmtId="164" fontId="26" fillId="0" borderId="40" xfId="11" applyNumberFormat="1" applyFont="1" applyFill="1" applyBorder="1" applyAlignment="1">
      <alignment horizontal="center" vertical="center"/>
    </xf>
    <xf numFmtId="164" fontId="26" fillId="0" borderId="61" xfId="11" applyNumberFormat="1" applyFont="1" applyFill="1" applyBorder="1" applyAlignment="1">
      <alignment horizontal="center" vertical="center"/>
    </xf>
    <xf numFmtId="164" fontId="26" fillId="0" borderId="54" xfId="11" applyNumberFormat="1" applyFont="1" applyFill="1" applyBorder="1" applyAlignment="1">
      <alignment horizontal="center" vertical="center"/>
    </xf>
    <xf numFmtId="164" fontId="26" fillId="0" borderId="29" xfId="11" applyNumberFormat="1" applyFont="1" applyFill="1" applyBorder="1" applyAlignment="1">
      <alignment horizontal="center" vertical="center"/>
    </xf>
    <xf numFmtId="0" fontId="10" fillId="0" borderId="23" xfId="11" applyFont="1" applyBorder="1" applyAlignment="1">
      <alignment horizontal="left" vertical="center"/>
    </xf>
    <xf numFmtId="164" fontId="26" fillId="0" borderId="18" xfId="11" applyNumberFormat="1" applyFont="1" applyFill="1" applyBorder="1"/>
    <xf numFmtId="164" fontId="26" fillId="0" borderId="35" xfId="11" applyNumberFormat="1" applyFont="1" applyFill="1" applyBorder="1"/>
    <xf numFmtId="164" fontId="26" fillId="0" borderId="52" xfId="11" applyNumberFormat="1" applyFont="1" applyFill="1" applyBorder="1"/>
    <xf numFmtId="164" fontId="26" fillId="0" borderId="52" xfId="11" applyNumberFormat="1" applyFont="1" applyFill="1" applyBorder="1" applyAlignment="1">
      <alignment vertical="center"/>
    </xf>
    <xf numFmtId="0" fontId="10" fillId="0" borderId="23" xfId="1" applyFont="1" applyBorder="1" applyAlignment="1">
      <alignment horizontal="left" vertical="center"/>
    </xf>
    <xf numFmtId="0" fontId="10" fillId="0" borderId="23" xfId="1" applyFont="1" applyBorder="1" applyAlignment="1">
      <alignment vertical="center"/>
    </xf>
    <xf numFmtId="0" fontId="10" fillId="0" borderId="39" xfId="11" applyFont="1" applyBorder="1" applyAlignment="1">
      <alignment vertical="center"/>
    </xf>
    <xf numFmtId="164" fontId="26" fillId="0" borderId="73" xfId="11" applyNumberFormat="1" applyFont="1" applyFill="1" applyBorder="1"/>
    <xf numFmtId="164" fontId="26" fillId="0" borderId="51" xfId="11" applyNumberFormat="1" applyFont="1" applyFill="1" applyBorder="1"/>
    <xf numFmtId="164" fontId="26" fillId="0" borderId="56" xfId="11" applyNumberFormat="1" applyFont="1" applyFill="1" applyBorder="1"/>
    <xf numFmtId="164" fontId="26" fillId="0" borderId="56" xfId="11" applyNumberFormat="1" applyFont="1" applyFill="1" applyBorder="1" applyAlignment="1">
      <alignment vertical="center"/>
    </xf>
    <xf numFmtId="164" fontId="26" fillId="0" borderId="33" xfId="11" applyNumberFormat="1" applyFont="1" applyFill="1" applyBorder="1" applyAlignment="1">
      <alignment vertical="center"/>
    </xf>
    <xf numFmtId="164" fontId="47" fillId="0" borderId="6" xfId="11" applyNumberFormat="1" applyFont="1" applyFill="1" applyBorder="1" applyAlignment="1">
      <alignment horizontal="right" vertical="center"/>
    </xf>
    <xf numFmtId="0" fontId="34" fillId="0" borderId="34" xfId="11" applyFont="1" applyBorder="1" applyAlignment="1">
      <alignment vertical="center"/>
    </xf>
    <xf numFmtId="164" fontId="18" fillId="0" borderId="36" xfId="11" applyNumberFormat="1" applyFont="1" applyFill="1" applyBorder="1"/>
    <xf numFmtId="164" fontId="18" fillId="0" borderId="48" xfId="11" applyNumberFormat="1" applyFont="1" applyFill="1" applyBorder="1"/>
    <xf numFmtId="164" fontId="18" fillId="0" borderId="50" xfId="11" applyNumberFormat="1" applyFont="1" applyFill="1" applyBorder="1"/>
    <xf numFmtId="164" fontId="18" fillId="0" borderId="12" xfId="11" applyNumberFormat="1" applyFont="1" applyFill="1" applyBorder="1"/>
    <xf numFmtId="164" fontId="18" fillId="0" borderId="4" xfId="11" applyNumberFormat="1" applyFont="1" applyFill="1" applyBorder="1"/>
    <xf numFmtId="164" fontId="18" fillId="0" borderId="50" xfId="11" applyNumberFormat="1" applyFont="1" applyFill="1" applyBorder="1" applyAlignment="1">
      <alignment vertical="center"/>
    </xf>
    <xf numFmtId="164" fontId="47" fillId="0" borderId="34" xfId="11" applyNumberFormat="1" applyFont="1" applyFill="1" applyBorder="1" applyAlignment="1">
      <alignment horizontal="right" vertical="center"/>
    </xf>
    <xf numFmtId="0" fontId="27" fillId="0" borderId="0" xfId="11" applyFill="1"/>
    <xf numFmtId="164" fontId="10" fillId="0" borderId="0" xfId="11" applyNumberFormat="1" applyFont="1" applyFill="1" applyBorder="1"/>
    <xf numFmtId="0" fontId="10" fillId="0" borderId="0" xfId="11" applyFont="1" applyFill="1"/>
    <xf numFmtId="0" fontId="7" fillId="0" borderId="0" xfId="11" applyFont="1"/>
    <xf numFmtId="164" fontId="10" fillId="0" borderId="0" xfId="11" applyNumberFormat="1" applyFont="1" applyFill="1"/>
    <xf numFmtId="164" fontId="7" fillId="0" borderId="0" xfId="11" applyNumberFormat="1" applyFont="1"/>
    <xf numFmtId="0" fontId="40" fillId="0" borderId="0" xfId="1" applyFont="1" applyAlignment="1">
      <alignment horizontal="justify"/>
    </xf>
    <xf numFmtId="0" fontId="18" fillId="0" borderId="45" xfId="11" applyFont="1" applyFill="1" applyBorder="1" applyAlignment="1">
      <alignment horizontal="center" vertical="center" wrapText="1"/>
    </xf>
    <xf numFmtId="0" fontId="18" fillId="0" borderId="48" xfId="11" applyFont="1" applyFill="1" applyBorder="1" applyAlignment="1">
      <alignment horizontal="center" vertical="center" wrapText="1"/>
    </xf>
    <xf numFmtId="0" fontId="18" fillId="0" borderId="62" xfId="11" applyFont="1" applyFill="1" applyBorder="1" applyAlignment="1">
      <alignment horizontal="center" vertical="center" wrapText="1"/>
    </xf>
    <xf numFmtId="0" fontId="18" fillId="0" borderId="50" xfId="11" applyFont="1" applyFill="1" applyBorder="1" applyAlignment="1">
      <alignment horizontal="center" vertical="center" wrapText="1"/>
    </xf>
    <xf numFmtId="0" fontId="10" fillId="0" borderId="30" xfId="11" applyFont="1" applyBorder="1" applyAlignment="1">
      <alignment horizontal="left" vertical="center"/>
    </xf>
    <xf numFmtId="164" fontId="26" fillId="0" borderId="16" xfId="11" applyNumberFormat="1" applyFont="1" applyFill="1" applyBorder="1" applyAlignment="1">
      <alignment horizontal="left"/>
    </xf>
    <xf numFmtId="164" fontId="26" fillId="0" borderId="62" xfId="11" applyNumberFormat="1" applyFont="1" applyFill="1" applyBorder="1" applyAlignment="1">
      <alignment horizontal="left"/>
    </xf>
    <xf numFmtId="164" fontId="26" fillId="0" borderId="67" xfId="11" applyNumberFormat="1" applyFont="1" applyFill="1" applyBorder="1" applyAlignment="1">
      <alignment horizontal="left"/>
    </xf>
    <xf numFmtId="164" fontId="26" fillId="0" borderId="45" xfId="11" applyNumberFormat="1" applyFont="1" applyFill="1" applyBorder="1" applyAlignment="1">
      <alignment horizontal="left"/>
    </xf>
    <xf numFmtId="164" fontId="26" fillId="0" borderId="59" xfId="11" applyNumberFormat="1" applyFont="1" applyFill="1" applyBorder="1" applyAlignment="1">
      <alignment horizontal="left"/>
    </xf>
    <xf numFmtId="164" fontId="26" fillId="0" borderId="59" xfId="11" applyNumberFormat="1" applyFont="1" applyFill="1" applyBorder="1" applyAlignment="1">
      <alignment horizontal="right" vertical="center"/>
    </xf>
    <xf numFmtId="164" fontId="26" fillId="0" borderId="52" xfId="11" applyNumberFormat="1" applyFont="1" applyFill="1" applyBorder="1" applyAlignment="1">
      <alignment horizontal="right" vertical="center"/>
    </xf>
    <xf numFmtId="164" fontId="26" fillId="0" borderId="62" xfId="11" applyNumberFormat="1" applyFont="1" applyFill="1" applyBorder="1" applyAlignment="1">
      <alignment horizontal="right" vertical="center"/>
    </xf>
    <xf numFmtId="0" fontId="10" fillId="0" borderId="37" xfId="11" applyFont="1" applyBorder="1" applyAlignment="1">
      <alignment horizontal="left" vertical="center"/>
    </xf>
    <xf numFmtId="164" fontId="26" fillId="0" borderId="22" xfId="11" applyNumberFormat="1" applyFont="1" applyFill="1" applyBorder="1" applyAlignment="1">
      <alignment horizontal="left"/>
    </xf>
    <xf numFmtId="164" fontId="26" fillId="0" borderId="60" xfId="11" applyNumberFormat="1" applyFont="1" applyFill="1" applyBorder="1" applyAlignment="1">
      <alignment horizontal="left"/>
    </xf>
    <xf numFmtId="164" fontId="26" fillId="0" borderId="54" xfId="11" applyNumberFormat="1" applyFont="1" applyFill="1" applyBorder="1" applyAlignment="1">
      <alignment horizontal="left"/>
    </xf>
    <xf numFmtId="164" fontId="26" fillId="0" borderId="28" xfId="11" applyNumberFormat="1" applyFont="1" applyFill="1" applyBorder="1" applyAlignment="1">
      <alignment horizontal="left"/>
    </xf>
    <xf numFmtId="164" fontId="26" fillId="0" borderId="61" xfId="11" applyNumberFormat="1" applyFont="1" applyFill="1" applyBorder="1" applyAlignment="1">
      <alignment horizontal="left"/>
    </xf>
    <xf numFmtId="164" fontId="26" fillId="0" borderId="61" xfId="11" applyNumberFormat="1" applyFont="1" applyFill="1" applyBorder="1" applyAlignment="1">
      <alignment horizontal="right" vertical="center"/>
    </xf>
    <xf numFmtId="164" fontId="26" fillId="0" borderId="60" xfId="11" applyNumberFormat="1" applyFont="1" applyFill="1" applyBorder="1" applyAlignment="1">
      <alignment horizontal="right" vertical="center"/>
    </xf>
    <xf numFmtId="164" fontId="26" fillId="0" borderId="53" xfId="11" applyNumberFormat="1" applyFont="1" applyFill="1" applyBorder="1" applyAlignment="1">
      <alignment horizontal="left"/>
    </xf>
    <xf numFmtId="164" fontId="26" fillId="0" borderId="57" xfId="11" applyNumberFormat="1" applyFont="1" applyFill="1" applyBorder="1" applyAlignment="1">
      <alignment horizontal="left"/>
    </xf>
    <xf numFmtId="1" fontId="26" fillId="0" borderId="22" xfId="11" applyNumberFormat="1" applyFont="1" applyFill="1" applyBorder="1" applyAlignment="1">
      <alignment horizontal="left" vertical="center"/>
    </xf>
    <xf numFmtId="164" fontId="26" fillId="0" borderId="53" xfId="11" applyNumberFormat="1" applyFont="1" applyFill="1" applyBorder="1" applyAlignment="1">
      <alignment horizontal="left" vertical="center"/>
    </xf>
    <xf numFmtId="164" fontId="26" fillId="0" borderId="22" xfId="11" applyNumberFormat="1" applyFont="1" applyFill="1" applyBorder="1" applyAlignment="1">
      <alignment horizontal="left" vertical="center"/>
    </xf>
    <xf numFmtId="0" fontId="10" fillId="0" borderId="23" xfId="11" applyFont="1" applyFill="1" applyBorder="1" applyAlignment="1">
      <alignment horizontal="left" vertical="center"/>
    </xf>
    <xf numFmtId="164" fontId="26" fillId="0" borderId="53" xfId="11" applyNumberFormat="1" applyFont="1" applyFill="1" applyBorder="1" applyAlignment="1">
      <alignment horizontal="right" vertical="center"/>
    </xf>
    <xf numFmtId="0" fontId="10" fillId="0" borderId="39" xfId="11" applyFont="1" applyBorder="1" applyAlignment="1">
      <alignment horizontal="left" vertical="center"/>
    </xf>
    <xf numFmtId="164" fontId="26" fillId="0" borderId="32" xfId="11" applyNumberFormat="1" applyFont="1" applyFill="1" applyBorder="1" applyAlignment="1">
      <alignment horizontal="left"/>
    </xf>
    <xf numFmtId="164" fontId="26" fillId="0" borderId="51" xfId="11" applyNumberFormat="1" applyFont="1" applyFill="1" applyBorder="1" applyAlignment="1">
      <alignment horizontal="left"/>
    </xf>
    <xf numFmtId="164" fontId="26" fillId="0" borderId="56" xfId="11" applyNumberFormat="1" applyFont="1" applyFill="1" applyBorder="1" applyAlignment="1">
      <alignment horizontal="left"/>
    </xf>
    <xf numFmtId="164" fontId="26" fillId="0" borderId="56" xfId="11" applyNumberFormat="1" applyFont="1" applyFill="1" applyBorder="1" applyAlignment="1">
      <alignment horizontal="right" vertical="center"/>
    </xf>
    <xf numFmtId="164" fontId="26" fillId="0" borderId="55" xfId="11" applyNumberFormat="1" applyFont="1" applyFill="1" applyBorder="1" applyAlignment="1">
      <alignment horizontal="right" vertical="center"/>
    </xf>
    <xf numFmtId="0" fontId="34" fillId="0" borderId="34" xfId="11" applyFont="1" applyBorder="1" applyAlignment="1">
      <alignment horizontal="left" vertical="center"/>
    </xf>
    <xf numFmtId="164" fontId="18" fillId="0" borderId="12" xfId="11" applyNumberFormat="1" applyFont="1" applyFill="1" applyBorder="1" applyAlignment="1">
      <alignment horizontal="left"/>
    </xf>
    <xf numFmtId="164" fontId="18" fillId="0" borderId="48" xfId="11" applyNumberFormat="1" applyFont="1" applyFill="1" applyBorder="1" applyAlignment="1">
      <alignment horizontal="left"/>
    </xf>
    <xf numFmtId="164" fontId="18" fillId="0" borderId="50" xfId="11" applyNumberFormat="1" applyFont="1" applyFill="1" applyBorder="1" applyAlignment="1">
      <alignment horizontal="left"/>
    </xf>
    <xf numFmtId="164" fontId="18" fillId="0" borderId="50" xfId="11" applyNumberFormat="1" applyFont="1" applyFill="1" applyBorder="1" applyAlignment="1">
      <alignment horizontal="right" vertical="center"/>
    </xf>
    <xf numFmtId="164" fontId="18" fillId="0" borderId="48" xfId="11" applyNumberFormat="1" applyFont="1" applyFill="1" applyBorder="1" applyAlignment="1">
      <alignment horizontal="right" vertical="center"/>
    </xf>
    <xf numFmtId="164" fontId="18" fillId="0" borderId="13" xfId="11" applyNumberFormat="1" applyFont="1" applyFill="1" applyBorder="1" applyAlignment="1">
      <alignment vertical="center"/>
    </xf>
    <xf numFmtId="0" fontId="14" fillId="0" borderId="34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 shrinkToFit="1"/>
    </xf>
    <xf numFmtId="0" fontId="2" fillId="0" borderId="6" xfId="1" applyFont="1" applyFill="1" applyBorder="1" applyAlignment="1">
      <alignment horizontal="center" vertical="center" wrapText="1" shrinkToFit="1"/>
    </xf>
    <xf numFmtId="0" fontId="2" fillId="0" borderId="9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shrinkToFit="1"/>
    </xf>
    <xf numFmtId="0" fontId="2" fillId="0" borderId="4" xfId="1" applyFont="1" applyFill="1" applyBorder="1" applyAlignment="1">
      <alignment horizontal="center" vertical="center" shrinkToFi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7" xfId="1" applyFont="1" applyBorder="1" applyAlignment="1">
      <alignment horizontal="center" shrinkToFit="1"/>
    </xf>
    <xf numFmtId="0" fontId="2" fillId="0" borderId="8" xfId="1" applyFont="1" applyBorder="1" applyAlignment="1">
      <alignment horizontal="center" shrinkToFit="1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8" fillId="0" borderId="0" xfId="3" applyFont="1" applyFill="1" applyAlignment="1">
      <alignment horizontal="left" vertical="center"/>
    </xf>
    <xf numFmtId="0" fontId="18" fillId="0" borderId="71" xfId="3" applyFont="1" applyFill="1" applyBorder="1" applyAlignment="1">
      <alignment horizontal="left" vertical="center"/>
    </xf>
    <xf numFmtId="0" fontId="8" fillId="0" borderId="3" xfId="5" applyFont="1" applyFill="1" applyBorder="1" applyAlignment="1">
      <alignment horizontal="center" vertical="center"/>
    </xf>
    <xf numFmtId="0" fontId="8" fillId="0" borderId="5" xfId="5" applyFont="1" applyFill="1" applyBorder="1" applyAlignment="1">
      <alignment horizontal="center" vertical="center"/>
    </xf>
    <xf numFmtId="0" fontId="2" fillId="0" borderId="1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8" fillId="0" borderId="4" xfId="5" applyFont="1" applyFill="1" applyBorder="1" applyAlignment="1">
      <alignment horizontal="center" vertical="center"/>
    </xf>
    <xf numFmtId="0" fontId="5" fillId="0" borderId="3" xfId="5" applyFont="1" applyFill="1" applyBorder="1" applyAlignment="1">
      <alignment horizontal="center" vertical="center"/>
    </xf>
    <xf numFmtId="0" fontId="5" fillId="0" borderId="5" xfId="5" applyFont="1" applyFill="1" applyBorder="1" applyAlignment="1">
      <alignment horizontal="center" vertical="center"/>
    </xf>
    <xf numFmtId="0" fontId="5" fillId="0" borderId="4" xfId="5" applyFont="1" applyFill="1" applyBorder="1" applyAlignment="1">
      <alignment horizontal="center" vertical="center"/>
    </xf>
    <xf numFmtId="0" fontId="18" fillId="0" borderId="0" xfId="5" applyFont="1" applyAlignment="1">
      <alignment horizontal="center"/>
    </xf>
    <xf numFmtId="0" fontId="18" fillId="0" borderId="0" xfId="5" applyFont="1" applyAlignment="1">
      <alignment horizontal="center" vertical="center" wrapText="1"/>
    </xf>
    <xf numFmtId="0" fontId="18" fillId="0" borderId="0" xfId="5" applyFont="1" applyFill="1" applyAlignment="1">
      <alignment horizontal="left" vertical="center" wrapText="1"/>
    </xf>
    <xf numFmtId="0" fontId="5" fillId="0" borderId="50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8" fillId="0" borderId="0" xfId="1" applyFont="1" applyAlignment="1">
      <alignment horizontal="left"/>
    </xf>
    <xf numFmtId="0" fontId="1" fillId="0" borderId="0" xfId="1" applyAlignment="1">
      <alignment horizontal="left"/>
    </xf>
    <xf numFmtId="0" fontId="2" fillId="0" borderId="1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top"/>
    </xf>
    <xf numFmtId="0" fontId="9" fillId="0" borderId="36" xfId="1" applyFont="1" applyBorder="1" applyAlignment="1">
      <alignment horizontal="center" vertical="top"/>
    </xf>
    <xf numFmtId="0" fontId="9" fillId="0" borderId="50" xfId="1" applyFont="1" applyBorder="1" applyAlignment="1">
      <alignment horizontal="center" vertical="top"/>
    </xf>
    <xf numFmtId="0" fontId="9" fillId="0" borderId="50" xfId="1" applyFont="1" applyBorder="1" applyAlignment="1">
      <alignment horizontal="center"/>
    </xf>
    <xf numFmtId="0" fontId="9" fillId="0" borderId="36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9" fillId="0" borderId="4" xfId="1" applyFont="1" applyBorder="1" applyAlignment="1">
      <alignment horizontal="center" vertical="top"/>
    </xf>
    <xf numFmtId="0" fontId="5" fillId="0" borderId="36" xfId="1" applyFont="1" applyBorder="1" applyAlignment="1">
      <alignment horizontal="center"/>
    </xf>
    <xf numFmtId="0" fontId="9" fillId="0" borderId="67" xfId="1" applyFont="1" applyBorder="1" applyAlignment="1">
      <alignment horizontal="center"/>
    </xf>
    <xf numFmtId="0" fontId="9" fillId="0" borderId="68" xfId="1" applyFont="1" applyBorder="1" applyAlignment="1">
      <alignment horizontal="center"/>
    </xf>
    <xf numFmtId="0" fontId="9" fillId="0" borderId="25" xfId="1" applyFont="1" applyBorder="1" applyAlignment="1">
      <alignment horizontal="center"/>
    </xf>
    <xf numFmtId="0" fontId="9" fillId="0" borderId="66" xfId="1" applyFont="1" applyBorder="1" applyAlignment="1">
      <alignment horizontal="center"/>
    </xf>
    <xf numFmtId="0" fontId="5" fillId="0" borderId="67" xfId="1" applyFont="1" applyBorder="1" applyAlignment="1">
      <alignment horizontal="center"/>
    </xf>
    <xf numFmtId="0" fontId="5" fillId="0" borderId="74" xfId="1" applyFont="1" applyBorder="1" applyAlignment="1">
      <alignment horizontal="center"/>
    </xf>
    <xf numFmtId="0" fontId="5" fillId="0" borderId="68" xfId="1" applyFont="1" applyBorder="1" applyAlignment="1">
      <alignment horizontal="center"/>
    </xf>
    <xf numFmtId="0" fontId="5" fillId="0" borderId="72" xfId="1" applyFont="1" applyBorder="1" applyAlignment="1">
      <alignment horizontal="center"/>
    </xf>
    <xf numFmtId="0" fontId="2" fillId="0" borderId="1" xfId="3" applyFont="1" applyBorder="1" applyAlignment="1">
      <alignment horizontal="center" vertical="center" wrapText="1"/>
    </xf>
    <xf numFmtId="0" fontId="2" fillId="0" borderId="6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4" xfId="3" applyFont="1" applyBorder="1" applyAlignment="1">
      <alignment horizontal="center" vertical="top"/>
    </xf>
    <xf numFmtId="0" fontId="2" fillId="0" borderId="5" xfId="3" applyFont="1" applyBorder="1" applyAlignment="1">
      <alignment horizontal="center" vertical="top"/>
    </xf>
    <xf numFmtId="0" fontId="2" fillId="0" borderId="21" xfId="3" applyFont="1" applyBorder="1" applyAlignment="1">
      <alignment horizontal="center"/>
    </xf>
    <xf numFmtId="0" fontId="2" fillId="0" borderId="38" xfId="3" applyFont="1" applyBorder="1" applyAlignment="1">
      <alignment horizontal="center"/>
    </xf>
    <xf numFmtId="0" fontId="2" fillId="0" borderId="52" xfId="3" applyFont="1" applyBorder="1" applyAlignment="1">
      <alignment horizontal="center"/>
    </xf>
    <xf numFmtId="0" fontId="2" fillId="0" borderId="35" xfId="3" applyFont="1" applyBorder="1" applyAlignment="1">
      <alignment horizontal="center"/>
    </xf>
    <xf numFmtId="0" fontId="2" fillId="0" borderId="67" xfId="3" applyFont="1" applyBorder="1" applyAlignment="1">
      <alignment horizontal="center"/>
    </xf>
    <xf numFmtId="0" fontId="2" fillId="0" borderId="68" xfId="3" applyFont="1" applyBorder="1" applyAlignment="1">
      <alignment horizontal="center"/>
    </xf>
    <xf numFmtId="0" fontId="2" fillId="0" borderId="44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2" fillId="0" borderId="74" xfId="3" applyFont="1" applyBorder="1" applyAlignment="1">
      <alignment horizontal="center"/>
    </xf>
    <xf numFmtId="0" fontId="40" fillId="0" borderId="0" xfId="1" applyFont="1" applyAlignment="1">
      <alignment horizontal="center"/>
    </xf>
    <xf numFmtId="0" fontId="41" fillId="0" borderId="1" xfId="10" applyFont="1" applyBorder="1" applyAlignment="1">
      <alignment horizontal="center" vertical="center" textRotation="90" wrapText="1"/>
    </xf>
    <xf numFmtId="0" fontId="41" fillId="0" borderId="6" xfId="10" applyFont="1" applyBorder="1" applyAlignment="1">
      <alignment horizontal="center" vertical="center" textRotation="90" wrapText="1"/>
    </xf>
    <xf numFmtId="0" fontId="41" fillId="0" borderId="9" xfId="10" applyFont="1" applyBorder="1" applyAlignment="1">
      <alignment horizontal="center" vertical="center" textRotation="90" wrapText="1"/>
    </xf>
    <xf numFmtId="0" fontId="40" fillId="0" borderId="16" xfId="10" applyFont="1" applyBorder="1" applyAlignment="1">
      <alignment horizontal="center" vertical="center"/>
    </xf>
    <xf numFmtId="0" fontId="40" fillId="0" borderId="66" xfId="10" applyFont="1" applyBorder="1" applyAlignment="1">
      <alignment horizontal="center" vertical="center"/>
    </xf>
    <xf numFmtId="0" fontId="40" fillId="0" borderId="67" xfId="10" applyFont="1" applyBorder="1" applyAlignment="1">
      <alignment horizontal="center" vertical="center"/>
    </xf>
    <xf numFmtId="0" fontId="40" fillId="0" borderId="32" xfId="10" applyFont="1" applyBorder="1" applyAlignment="1">
      <alignment horizontal="center" vertical="center"/>
    </xf>
    <xf numFmtId="0" fontId="40" fillId="0" borderId="55" xfId="10" applyFont="1" applyBorder="1" applyAlignment="1">
      <alignment horizontal="center" vertical="center"/>
    </xf>
    <xf numFmtId="0" fontId="40" fillId="0" borderId="56" xfId="10" applyFont="1" applyBorder="1" applyAlignment="1">
      <alignment horizontal="center" vertical="center"/>
    </xf>
    <xf numFmtId="0" fontId="41" fillId="0" borderId="17" xfId="10" applyFont="1" applyBorder="1" applyAlignment="1">
      <alignment horizontal="center" vertical="center"/>
    </xf>
    <xf numFmtId="0" fontId="41" fillId="0" borderId="32" xfId="10" applyFont="1" applyBorder="1" applyAlignment="1">
      <alignment horizontal="center" vertical="center"/>
    </xf>
    <xf numFmtId="0" fontId="41" fillId="0" borderId="33" xfId="10" applyFont="1" applyBorder="1" applyAlignment="1">
      <alignment horizontal="center" vertical="center"/>
    </xf>
    <xf numFmtId="0" fontId="40" fillId="0" borderId="2" xfId="10" applyFont="1" applyBorder="1" applyAlignment="1">
      <alignment horizontal="center" vertical="center"/>
    </xf>
    <xf numFmtId="0" fontId="40" fillId="0" borderId="65" xfId="10" applyFont="1" applyBorder="1" applyAlignment="1">
      <alignment horizontal="center" vertical="center"/>
    </xf>
    <xf numFmtId="0" fontId="40" fillId="0" borderId="44" xfId="10" applyFont="1" applyBorder="1" applyAlignment="1">
      <alignment horizontal="center" vertical="center"/>
    </xf>
    <xf numFmtId="0" fontId="40" fillId="0" borderId="7" xfId="10" applyFont="1" applyBorder="1" applyAlignment="1">
      <alignment horizontal="center" vertical="center"/>
    </xf>
    <xf numFmtId="0" fontId="40" fillId="0" borderId="71" xfId="10" applyFont="1" applyBorder="1" applyAlignment="1">
      <alignment horizontal="center" vertical="center"/>
    </xf>
    <xf numFmtId="0" fontId="40" fillId="0" borderId="8" xfId="10" applyFont="1" applyBorder="1" applyAlignment="1">
      <alignment horizontal="center" vertical="center"/>
    </xf>
    <xf numFmtId="0" fontId="41" fillId="0" borderId="65" xfId="10" applyFont="1" applyBorder="1" applyAlignment="1">
      <alignment horizontal="center" vertical="center"/>
    </xf>
    <xf numFmtId="0" fontId="41" fillId="0" borderId="44" xfId="10" applyFont="1" applyBorder="1" applyAlignment="1">
      <alignment horizontal="center" vertical="center"/>
    </xf>
    <xf numFmtId="0" fontId="41" fillId="0" borderId="71" xfId="10" applyFont="1" applyBorder="1" applyAlignment="1">
      <alignment horizontal="center" vertical="center"/>
    </xf>
    <xf numFmtId="0" fontId="41" fillId="0" borderId="8" xfId="10" applyFont="1" applyBorder="1" applyAlignment="1">
      <alignment horizontal="center" vertical="center"/>
    </xf>
    <xf numFmtId="0" fontId="40" fillId="0" borderId="16" xfId="1" applyFont="1" applyBorder="1" applyAlignment="1">
      <alignment horizontal="center" vertical="center"/>
    </xf>
    <xf numFmtId="0" fontId="40" fillId="0" borderId="66" xfId="1" applyFont="1" applyBorder="1" applyAlignment="1">
      <alignment horizontal="center" vertical="center"/>
    </xf>
    <xf numFmtId="0" fontId="40" fillId="0" borderId="67" xfId="1" applyFont="1" applyBorder="1" applyAlignment="1">
      <alignment horizontal="center" vertical="center"/>
    </xf>
    <xf numFmtId="0" fontId="40" fillId="0" borderId="32" xfId="1" applyFont="1" applyBorder="1" applyAlignment="1">
      <alignment horizontal="center" vertical="center"/>
    </xf>
    <xf numFmtId="0" fontId="40" fillId="0" borderId="55" xfId="1" applyFont="1" applyBorder="1" applyAlignment="1">
      <alignment horizontal="center" vertical="center"/>
    </xf>
    <xf numFmtId="0" fontId="40" fillId="0" borderId="56" xfId="1" applyFont="1" applyBorder="1" applyAlignment="1">
      <alignment horizontal="center" vertical="center"/>
    </xf>
    <xf numFmtId="0" fontId="41" fillId="0" borderId="17" xfId="1" applyFont="1" applyBorder="1" applyAlignment="1">
      <alignment horizontal="center" vertical="center"/>
    </xf>
    <xf numFmtId="0" fontId="41" fillId="0" borderId="32" xfId="1" applyFont="1" applyBorder="1" applyAlignment="1">
      <alignment horizontal="center" vertical="center"/>
    </xf>
    <xf numFmtId="0" fontId="41" fillId="0" borderId="33" xfId="1" applyFont="1" applyBorder="1" applyAlignment="1">
      <alignment horizontal="center" vertical="center"/>
    </xf>
    <xf numFmtId="0" fontId="40" fillId="0" borderId="2" xfId="1" applyFont="1" applyBorder="1" applyAlignment="1">
      <alignment horizontal="center" vertical="center"/>
    </xf>
    <xf numFmtId="0" fontId="40" fillId="0" borderId="65" xfId="1" applyFont="1" applyBorder="1" applyAlignment="1">
      <alignment horizontal="center" vertical="center"/>
    </xf>
    <xf numFmtId="0" fontId="40" fillId="0" borderId="44" xfId="1" applyFont="1" applyBorder="1" applyAlignment="1">
      <alignment horizontal="center" vertical="center"/>
    </xf>
    <xf numFmtId="0" fontId="40" fillId="0" borderId="7" xfId="1" applyFont="1" applyBorder="1" applyAlignment="1">
      <alignment horizontal="center" vertical="center"/>
    </xf>
    <xf numFmtId="0" fontId="40" fillId="0" borderId="71" xfId="1" applyFont="1" applyBorder="1" applyAlignment="1">
      <alignment horizontal="center" vertical="center"/>
    </xf>
    <xf numFmtId="0" fontId="40" fillId="0" borderId="8" xfId="1" applyFont="1" applyBorder="1" applyAlignment="1">
      <alignment horizontal="center" vertical="center"/>
    </xf>
    <xf numFmtId="0" fontId="41" fillId="0" borderId="65" xfId="1" applyFont="1" applyBorder="1" applyAlignment="1">
      <alignment horizontal="center" vertical="center"/>
    </xf>
    <xf numFmtId="0" fontId="41" fillId="0" borderId="44" xfId="1" applyFont="1" applyBorder="1" applyAlignment="1">
      <alignment horizontal="center" vertical="center"/>
    </xf>
    <xf numFmtId="0" fontId="41" fillId="0" borderId="71" xfId="1" applyFont="1" applyBorder="1" applyAlignment="1">
      <alignment horizontal="center" vertical="center"/>
    </xf>
    <xf numFmtId="0" fontId="41" fillId="0" borderId="8" xfId="1" applyFont="1" applyBorder="1" applyAlignment="1">
      <alignment horizontal="center" vertical="center"/>
    </xf>
    <xf numFmtId="0" fontId="35" fillId="0" borderId="1" xfId="11" applyFont="1" applyBorder="1" applyAlignment="1" applyProtection="1">
      <alignment horizontal="center" vertical="center" textRotation="90"/>
    </xf>
    <xf numFmtId="0" fontId="35" fillId="0" borderId="6" xfId="11" applyFont="1" applyBorder="1" applyAlignment="1" applyProtection="1">
      <alignment horizontal="center" vertical="center" textRotation="90"/>
    </xf>
    <xf numFmtId="0" fontId="35" fillId="0" borderId="9" xfId="11" applyFont="1" applyBorder="1" applyAlignment="1" applyProtection="1">
      <alignment horizontal="center" vertical="center" textRotation="90"/>
    </xf>
    <xf numFmtId="0" fontId="43" fillId="0" borderId="1" xfId="11" applyFont="1" applyBorder="1" applyAlignment="1" applyProtection="1">
      <alignment horizontal="center" vertical="center" textRotation="90" wrapText="1"/>
    </xf>
    <xf numFmtId="0" fontId="43" fillId="0" borderId="6" xfId="11" applyFont="1" applyBorder="1" applyAlignment="1" applyProtection="1">
      <alignment horizontal="center" vertical="center" textRotation="90" wrapText="1"/>
    </xf>
    <xf numFmtId="0" fontId="43" fillId="0" borderId="37" xfId="11" applyFont="1" applyBorder="1" applyAlignment="1" applyProtection="1">
      <alignment horizontal="center" vertical="center" textRotation="90" wrapText="1"/>
    </xf>
    <xf numFmtId="0" fontId="34" fillId="0" borderId="3" xfId="11" applyFont="1" applyBorder="1" applyAlignment="1" applyProtection="1">
      <alignment horizontal="center"/>
      <protection locked="0"/>
    </xf>
    <xf numFmtId="0" fontId="34" fillId="0" borderId="4" xfId="11" applyFont="1" applyBorder="1" applyAlignment="1" applyProtection="1">
      <alignment horizontal="center"/>
      <protection locked="0"/>
    </xf>
    <xf numFmtId="0" fontId="34" fillId="0" borderId="5" xfId="11" applyFont="1" applyBorder="1" applyAlignment="1" applyProtection="1">
      <alignment horizontal="center"/>
      <protection locked="0"/>
    </xf>
    <xf numFmtId="0" fontId="44" fillId="0" borderId="72" xfId="11" applyFont="1" applyBorder="1" applyAlignment="1" applyProtection="1">
      <alignment horizontal="center" vertical="center" textRotation="90" wrapText="1"/>
    </xf>
    <xf numFmtId="0" fontId="44" fillId="0" borderId="40" xfId="11" applyFont="1" applyBorder="1" applyAlignment="1" applyProtection="1">
      <alignment horizontal="center" vertical="center" textRotation="90" wrapText="1"/>
    </xf>
    <xf numFmtId="0" fontId="44" fillId="0" borderId="66" xfId="11" applyFont="1" applyBorder="1" applyAlignment="1" applyProtection="1">
      <alignment horizontal="center" vertical="center" textRotation="90" wrapText="1"/>
    </xf>
    <xf numFmtId="0" fontId="44" fillId="0" borderId="53" xfId="11" applyFont="1" applyBorder="1" applyAlignment="1" applyProtection="1">
      <alignment horizontal="center" vertical="center" textRotation="90" wrapText="1"/>
    </xf>
    <xf numFmtId="0" fontId="44" fillId="0" borderId="62" xfId="11" applyFont="1" applyBorder="1" applyAlignment="1" applyProtection="1">
      <alignment horizontal="center" vertical="center" textRotation="90" wrapText="1"/>
    </xf>
    <xf numFmtId="0" fontId="44" fillId="0" borderId="51" xfId="11" applyFont="1" applyBorder="1" applyAlignment="1" applyProtection="1">
      <alignment horizontal="center" vertical="center" textRotation="90" wrapText="1"/>
    </xf>
    <xf numFmtId="0" fontId="44" fillId="0" borderId="67" xfId="11" applyFont="1" applyBorder="1" applyAlignment="1" applyProtection="1">
      <alignment horizontal="center" vertical="center" textRotation="90" wrapText="1"/>
    </xf>
    <xf numFmtId="164" fontId="10" fillId="0" borderId="53" xfId="11" applyNumberFormat="1" applyFont="1" applyBorder="1" applyAlignment="1" applyProtection="1">
      <alignment horizontal="center" wrapText="1"/>
    </xf>
    <xf numFmtId="0" fontId="44" fillId="0" borderId="67" xfId="11" applyFont="1" applyBorder="1" applyAlignment="1" applyProtection="1">
      <alignment horizontal="center" vertical="center" wrapText="1"/>
    </xf>
    <xf numFmtId="0" fontId="44" fillId="0" borderId="72" xfId="11" applyFont="1" applyBorder="1" applyAlignment="1" applyProtection="1">
      <alignment horizontal="center" vertical="center" wrapText="1"/>
    </xf>
    <xf numFmtId="0" fontId="44" fillId="0" borderId="66" xfId="11" applyFont="1" applyBorder="1" applyAlignment="1" applyProtection="1">
      <alignment horizontal="center" vertical="center" wrapText="1"/>
    </xf>
    <xf numFmtId="0" fontId="44" fillId="0" borderId="54" xfId="11" applyFont="1" applyBorder="1" applyAlignment="1" applyProtection="1">
      <alignment horizontal="center" vertical="center" textRotation="90" wrapText="1"/>
    </xf>
    <xf numFmtId="0" fontId="45" fillId="0" borderId="17" xfId="1" applyFont="1" applyBorder="1" applyAlignment="1" applyProtection="1">
      <alignment horizontal="center" vertical="center" textRotation="90" wrapText="1"/>
    </xf>
    <xf numFmtId="0" fontId="45" fillId="0" borderId="20" xfId="1" applyFont="1" applyBorder="1" applyAlignment="1" applyProtection="1">
      <alignment horizontal="center" vertical="center" textRotation="90" wrapText="1"/>
    </xf>
    <xf numFmtId="164" fontId="10" fillId="0" borderId="66" xfId="11" applyNumberFormat="1" applyFont="1" applyBorder="1" applyAlignment="1" applyProtection="1">
      <alignment horizontal="center" wrapText="1"/>
    </xf>
    <xf numFmtId="0" fontId="44" fillId="0" borderId="66" xfId="1" applyFont="1" applyBorder="1" applyAlignment="1">
      <alignment horizontal="center" vertical="center" textRotation="90" wrapText="1"/>
    </xf>
    <xf numFmtId="0" fontId="44" fillId="0" borderId="53" xfId="1" applyFont="1" applyBorder="1" applyAlignment="1">
      <alignment horizontal="center" vertical="center" textRotation="90" wrapText="1"/>
    </xf>
    <xf numFmtId="0" fontId="43" fillId="0" borderId="1" xfId="1" applyFont="1" applyBorder="1" applyAlignment="1">
      <alignment horizontal="center" vertical="center" textRotation="90" wrapText="1"/>
    </xf>
    <xf numFmtId="0" fontId="43" fillId="0" borderId="6" xfId="1" applyFont="1" applyBorder="1" applyAlignment="1">
      <alignment horizontal="center" vertical="center" textRotation="90" wrapText="1"/>
    </xf>
    <xf numFmtId="0" fontId="43" fillId="0" borderId="37" xfId="1" applyFont="1" applyBorder="1" applyAlignment="1">
      <alignment horizontal="center" vertical="center" textRotation="90" wrapText="1"/>
    </xf>
    <xf numFmtId="0" fontId="18" fillId="0" borderId="3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0" fontId="44" fillId="0" borderId="72" xfId="1" applyFont="1" applyBorder="1" applyAlignment="1">
      <alignment horizontal="center" vertical="center" textRotation="90" wrapText="1"/>
    </xf>
    <xf numFmtId="0" fontId="44" fillId="0" borderId="40" xfId="1" applyFont="1" applyBorder="1" applyAlignment="1">
      <alignment horizontal="center" vertical="center" textRotation="90" wrapText="1"/>
    </xf>
    <xf numFmtId="0" fontId="44" fillId="0" borderId="62" xfId="1" applyFont="1" applyBorder="1" applyAlignment="1">
      <alignment horizontal="center" vertical="center" textRotation="90" wrapText="1"/>
    </xf>
    <xf numFmtId="0" fontId="44" fillId="0" borderId="51" xfId="1" applyFont="1" applyBorder="1" applyAlignment="1">
      <alignment horizontal="center" vertical="center" textRotation="90" wrapText="1"/>
    </xf>
    <xf numFmtId="0" fontId="44" fillId="0" borderId="67" xfId="1" applyFont="1" applyBorder="1" applyAlignment="1">
      <alignment horizontal="center" vertical="center" textRotation="90" wrapText="1"/>
    </xf>
    <xf numFmtId="0" fontId="44" fillId="0" borderId="74" xfId="1" applyFont="1" applyBorder="1" applyAlignment="1">
      <alignment horizontal="center" vertical="center" textRotation="90" wrapText="1"/>
    </xf>
    <xf numFmtId="0" fontId="44" fillId="0" borderId="64" xfId="1" applyFont="1" applyBorder="1" applyAlignment="1">
      <alignment horizontal="center" vertical="center" textRotation="90" wrapText="1"/>
    </xf>
    <xf numFmtId="164" fontId="10" fillId="0" borderId="66" xfId="11" applyNumberFormat="1" applyFont="1" applyBorder="1" applyAlignment="1" applyProtection="1">
      <alignment horizontal="center" vertical="center" wrapText="1"/>
    </xf>
    <xf numFmtId="0" fontId="44" fillId="0" borderId="67" xfId="1" applyFont="1" applyBorder="1" applyAlignment="1">
      <alignment horizontal="center" vertical="center" wrapText="1"/>
    </xf>
    <xf numFmtId="0" fontId="44" fillId="0" borderId="72" xfId="1" applyFont="1" applyBorder="1" applyAlignment="1">
      <alignment horizontal="center" vertical="center" wrapText="1"/>
    </xf>
    <xf numFmtId="0" fontId="44" fillId="0" borderId="66" xfId="1" applyFont="1" applyBorder="1" applyAlignment="1">
      <alignment horizontal="center" vertical="center" wrapText="1"/>
    </xf>
    <xf numFmtId="0" fontId="7" fillId="0" borderId="30" xfId="11" applyFont="1" applyBorder="1" applyAlignment="1">
      <alignment horizontal="center" vertical="center"/>
    </xf>
    <xf numFmtId="0" fontId="7" fillId="0" borderId="31" xfId="11" applyFont="1" applyBorder="1" applyAlignment="1">
      <alignment horizontal="center" vertical="center"/>
    </xf>
    <xf numFmtId="0" fontId="5" fillId="0" borderId="3" xfId="11" applyFont="1" applyFill="1" applyBorder="1" applyAlignment="1">
      <alignment horizontal="center" vertical="center"/>
    </xf>
    <xf numFmtId="0" fontId="5" fillId="0" borderId="4" xfId="11" applyFont="1" applyFill="1" applyBorder="1" applyAlignment="1">
      <alignment horizontal="center" vertical="center"/>
    </xf>
    <xf numFmtId="0" fontId="5" fillId="0" borderId="5" xfId="11" applyFont="1" applyFill="1" applyBorder="1" applyAlignment="1">
      <alignment horizontal="center" vertical="center"/>
    </xf>
    <xf numFmtId="0" fontId="34" fillId="0" borderId="0" xfId="1" applyFont="1" applyAlignment="1">
      <alignment horizontal="left"/>
    </xf>
    <xf numFmtId="0" fontId="7" fillId="0" borderId="30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5" fillId="0" borderId="65" xfId="11" applyFont="1" applyFill="1" applyBorder="1" applyAlignment="1">
      <alignment horizontal="center" vertical="center"/>
    </xf>
    <xf numFmtId="0" fontId="5" fillId="0" borderId="44" xfId="11" applyFont="1" applyFill="1" applyBorder="1" applyAlignment="1">
      <alignment horizontal="center" vertical="center"/>
    </xf>
    <xf numFmtId="0" fontId="34" fillId="0" borderId="30" xfId="9" applyFont="1" applyBorder="1" applyAlignment="1">
      <alignment horizontal="center" vertical="center"/>
    </xf>
    <xf numFmtId="0" fontId="34" fillId="0" borderId="31" xfId="9" applyFont="1" applyBorder="1" applyAlignment="1">
      <alignment horizontal="center" vertical="center"/>
    </xf>
    <xf numFmtId="0" fontId="17" fillId="0" borderId="3" xfId="9" applyFont="1" applyBorder="1" applyAlignment="1">
      <alignment horizontal="center" vertical="center"/>
    </xf>
    <xf numFmtId="0" fontId="17" fillId="0" borderId="4" xfId="9" applyFont="1" applyBorder="1" applyAlignment="1">
      <alignment horizontal="center" vertical="center"/>
    </xf>
    <xf numFmtId="0" fontId="17" fillId="0" borderId="5" xfId="9" applyFont="1" applyBorder="1" applyAlignment="1">
      <alignment horizontal="center" vertical="center"/>
    </xf>
    <xf numFmtId="0" fontId="17" fillId="0" borderId="1" xfId="9" applyFont="1" applyBorder="1" applyAlignment="1">
      <alignment horizontal="center" vertical="center" wrapText="1"/>
    </xf>
    <xf numFmtId="0" fontId="17" fillId="0" borderId="9" xfId="9" applyFont="1" applyBorder="1" applyAlignment="1">
      <alignment horizontal="center" vertical="center" wrapText="1"/>
    </xf>
    <xf numFmtId="0" fontId="18" fillId="0" borderId="0" xfId="3" applyFont="1" applyAlignment="1">
      <alignment horizontal="left" vertical="center"/>
    </xf>
    <xf numFmtId="0" fontId="18" fillId="0" borderId="71" xfId="3" applyFont="1" applyBorder="1" applyAlignment="1">
      <alignment horizontal="left" vertical="center"/>
    </xf>
    <xf numFmtId="164" fontId="4" fillId="0" borderId="45" xfId="1" applyNumberFormat="1" applyFont="1" applyFill="1" applyBorder="1" applyAlignment="1">
      <alignment horizontal="center" vertical="center" wrapText="1" shrinkToFit="1"/>
    </xf>
    <xf numFmtId="164" fontId="4" fillId="0" borderId="26" xfId="1" applyNumberFormat="1" applyFont="1" applyFill="1" applyBorder="1" applyAlignment="1">
      <alignment horizontal="center" vertical="center" wrapText="1" shrinkToFit="1"/>
    </xf>
    <xf numFmtId="0" fontId="19" fillId="2" borderId="46" xfId="1" applyFont="1" applyFill="1" applyBorder="1" applyAlignment="1">
      <alignment horizontal="center" vertical="center" wrapText="1" shrinkToFit="1"/>
    </xf>
    <xf numFmtId="0" fontId="19" fillId="2" borderId="27" xfId="1" applyFont="1" applyFill="1" applyBorder="1" applyAlignment="1">
      <alignment horizontal="center" vertical="center" wrapText="1" shrinkToFit="1"/>
    </xf>
    <xf numFmtId="0" fontId="2" fillId="0" borderId="2" xfId="1" applyFont="1" applyFill="1" applyBorder="1" applyAlignment="1">
      <alignment horizontal="left" vertical="center"/>
    </xf>
    <xf numFmtId="0" fontId="2" fillId="0" borderId="44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/>
    </xf>
    <xf numFmtId="0" fontId="9" fillId="0" borderId="37" xfId="1" applyFont="1" applyBorder="1" applyAlignment="1">
      <alignment horizontal="left" vertical="center"/>
    </xf>
    <xf numFmtId="0" fontId="9" fillId="0" borderId="1" xfId="1" applyFont="1" applyBorder="1" applyAlignment="1">
      <alignment vertical="center"/>
    </xf>
    <xf numFmtId="0" fontId="1" fillId="0" borderId="37" xfId="1" applyBorder="1" applyAlignment="1">
      <alignment vertical="center"/>
    </xf>
    <xf numFmtId="0" fontId="9" fillId="0" borderId="39" xfId="1" applyFont="1" applyBorder="1" applyAlignment="1">
      <alignment horizontal="left" vertical="center"/>
    </xf>
    <xf numFmtId="0" fontId="1" fillId="0" borderId="9" xfId="1" applyFill="1" applyBorder="1" applyAlignment="1">
      <alignment horizontal="center" vertical="center" wrapText="1" shrinkToFit="1"/>
    </xf>
    <xf numFmtId="0" fontId="2" fillId="0" borderId="44" xfId="1" applyFont="1" applyFill="1" applyBorder="1" applyAlignment="1">
      <alignment horizontal="center" vertical="center"/>
    </xf>
    <xf numFmtId="0" fontId="1" fillId="0" borderId="43" xfId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 shrinkToFit="1"/>
    </xf>
    <xf numFmtId="0" fontId="2" fillId="0" borderId="4" xfId="1" applyFont="1" applyFill="1" applyBorder="1" applyAlignment="1">
      <alignment horizontal="center" vertical="center" wrapText="1" shrinkToFit="1"/>
    </xf>
    <xf numFmtId="0" fontId="2" fillId="0" borderId="5" xfId="1" applyFont="1" applyFill="1" applyBorder="1" applyAlignment="1">
      <alignment horizontal="center" vertical="center" wrapText="1" shrinkToFit="1"/>
    </xf>
    <xf numFmtId="0" fontId="9" fillId="0" borderId="39" xfId="1" applyFont="1" applyBorder="1" applyAlignment="1">
      <alignment vertical="center"/>
    </xf>
    <xf numFmtId="0" fontId="9" fillId="0" borderId="37" xfId="1" applyFont="1" applyBorder="1" applyAlignment="1">
      <alignment vertical="center"/>
    </xf>
    <xf numFmtId="0" fontId="9" fillId="0" borderId="39" xfId="1" applyFont="1" applyFill="1" applyBorder="1" applyAlignment="1">
      <alignment horizontal="left" vertical="center"/>
    </xf>
    <xf numFmtId="0" fontId="9" fillId="0" borderId="37" xfId="1" applyFont="1" applyFill="1" applyBorder="1" applyAlignment="1">
      <alignment horizontal="left" vertical="center"/>
    </xf>
    <xf numFmtId="0" fontId="9" fillId="0" borderId="39" xfId="1" applyFont="1" applyBorder="1" applyAlignment="1">
      <alignment horizontal="left" vertical="center" wrapText="1"/>
    </xf>
    <xf numFmtId="0" fontId="9" fillId="0" borderId="37" xfId="1" applyFont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44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9" fillId="0" borderId="39" xfId="1" applyFont="1" applyFill="1" applyBorder="1" applyAlignment="1">
      <alignment horizontal="left" vertical="center" wrapText="1"/>
    </xf>
    <xf numFmtId="0" fontId="9" fillId="0" borderId="37" xfId="1" applyFont="1" applyFill="1" applyBorder="1" applyAlignment="1">
      <alignment horizontal="left" vertical="center" wrapText="1"/>
    </xf>
    <xf numFmtId="0" fontId="9" fillId="0" borderId="6" xfId="1" applyFont="1" applyFill="1" applyBorder="1" applyAlignment="1">
      <alignment horizontal="left" vertical="center"/>
    </xf>
    <xf numFmtId="0" fontId="9" fillId="0" borderId="6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39" xfId="1" applyFont="1" applyFill="1" applyBorder="1" applyAlignment="1">
      <alignment vertical="center" wrapText="1"/>
    </xf>
    <xf numFmtId="0" fontId="9" fillId="0" borderId="37" xfId="1" applyFont="1" applyFill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24" xfId="1" applyFont="1" applyFill="1" applyBorder="1" applyAlignment="1">
      <alignment horizontal="left" vertical="center"/>
    </xf>
    <xf numFmtId="0" fontId="9" fillId="0" borderId="64" xfId="1" applyFont="1" applyFill="1" applyBorder="1" applyAlignment="1">
      <alignment horizontal="left" vertical="center"/>
    </xf>
    <xf numFmtId="0" fontId="9" fillId="0" borderId="7" xfId="1" applyFont="1" applyFill="1" applyBorder="1" applyAlignment="1">
      <alignment horizontal="left" vertical="center"/>
    </xf>
    <xf numFmtId="0" fontId="9" fillId="0" borderId="8" xfId="1" applyFont="1" applyFill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44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</cellXfs>
  <cellStyles count="12">
    <cellStyle name="Normalno" xfId="0" builtinId="0"/>
    <cellStyle name="Normalno 2" xfId="1"/>
    <cellStyle name="Obično_120 tab." xfId="6"/>
    <cellStyle name="Obično_JRMweb" xfId="11"/>
    <cellStyle name="Obično_krim2001" xfId="3"/>
    <cellStyle name="Obično_promet" xfId="9"/>
    <cellStyle name="Obično_razbojni" xfId="5"/>
    <cellStyle name="Obično_razbojništvaobjekti00-05" xfId="7"/>
    <cellStyle name="Obično_SAMOUBOJSTVA_92_00." xfId="10"/>
    <cellStyle name="Obično_ukradena vozila 5g" xfId="8"/>
    <cellStyle name="Obično_ukupno KZ razb., krađe, silovanjapravi" xfId="4"/>
    <cellStyle name="Obično_Vlad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053-4354-A3BE-77C9D6BD03FD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53-4354-A3BE-77C9D6BD03FD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5286547343016537"/>
                  <c:y val="0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53-4354-A3BE-77C9D6BD03FD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'[Pregled stanja javne sigurnosti_2013_2022_web.xls]pocinitelji_osteceni'!#REF!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sigurnosti_2013_2022_web.xls]pocinitelji_osteceni'!#REF!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8053-4354-A3BE-77C9D6BD0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77537182852143"/>
          <c:y val="0.15724591717701952"/>
          <c:w val="0.8225325896762905"/>
          <c:h val="0.61498432487605714"/>
        </c:manualLayout>
      </c:layout>
      <c:lineChart>
        <c:grouping val="standard"/>
        <c:varyColors val="0"/>
        <c:ser>
          <c:idx val="0"/>
          <c:order val="0"/>
          <c:tx>
            <c:strRef>
              <c:f>fires!$A$12</c:f>
              <c:strCache>
                <c:ptCount val="1"/>
                <c:pt idx="0">
                  <c:v>Fires and explosions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fires!$C$11:$X$11</c:f>
              <c:strCache>
                <c:ptCount val="10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  <c:pt idx="5">
                  <c:v>2018.</c:v>
                </c:pt>
                <c:pt idx="6">
                  <c:v>2019.</c:v>
                </c:pt>
                <c:pt idx="7">
                  <c:v>2020.</c:v>
                </c:pt>
                <c:pt idx="8">
                  <c:v>2021.</c:v>
                </c:pt>
                <c:pt idx="9">
                  <c:v>2022.</c:v>
                </c:pt>
              </c:strCache>
            </c:strRef>
          </c:cat>
          <c:val>
            <c:numRef>
              <c:f>fires!$C$12:$X$12</c:f>
              <c:numCache>
                <c:formatCode>#,##0</c:formatCode>
                <c:ptCount val="10"/>
                <c:pt idx="0">
                  <c:v>5339</c:v>
                </c:pt>
                <c:pt idx="1">
                  <c:v>3754</c:v>
                </c:pt>
                <c:pt idx="2">
                  <c:v>6649</c:v>
                </c:pt>
                <c:pt idx="3">
                  <c:v>6072</c:v>
                </c:pt>
                <c:pt idx="4">
                  <c:v>8822</c:v>
                </c:pt>
                <c:pt idx="5">
                  <c:v>4679</c:v>
                </c:pt>
                <c:pt idx="6">
                  <c:v>7090</c:v>
                </c:pt>
                <c:pt idx="7">
                  <c:v>5735</c:v>
                </c:pt>
                <c:pt idx="8">
                  <c:v>5947</c:v>
                </c:pt>
                <c:pt idx="9">
                  <c:v>8072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5-46DB-B858-AF338EF8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961936"/>
        <c:axId val="1"/>
      </c:lineChart>
      <c:lineChart>
        <c:grouping val="standard"/>
        <c:varyColors val="0"/>
        <c:ser>
          <c:idx val="1"/>
          <c:order val="1"/>
          <c:tx>
            <c:strRef>
              <c:f>fires!$A$13</c:f>
              <c:strCache>
                <c:ptCount val="1"/>
                <c:pt idx="0">
                  <c:v>Killed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fires!$C$11:$X$11</c:f>
              <c:strCache>
                <c:ptCount val="10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  <c:pt idx="5">
                  <c:v>2018.</c:v>
                </c:pt>
                <c:pt idx="6">
                  <c:v>2019.</c:v>
                </c:pt>
                <c:pt idx="7">
                  <c:v>2020.</c:v>
                </c:pt>
                <c:pt idx="8">
                  <c:v>2021.</c:v>
                </c:pt>
                <c:pt idx="9">
                  <c:v>2022.</c:v>
                </c:pt>
              </c:strCache>
            </c:strRef>
          </c:cat>
          <c:val>
            <c:numRef>
              <c:f>fires!$C$13:$X$13</c:f>
              <c:numCache>
                <c:formatCode>#,##0</c:formatCode>
                <c:ptCount val="10"/>
                <c:pt idx="0">
                  <c:v>25</c:v>
                </c:pt>
                <c:pt idx="1">
                  <c:v>23</c:v>
                </c:pt>
                <c:pt idx="2">
                  <c:v>28</c:v>
                </c:pt>
                <c:pt idx="3">
                  <c:v>27</c:v>
                </c:pt>
                <c:pt idx="4">
                  <c:v>38</c:v>
                </c:pt>
                <c:pt idx="5">
                  <c:v>34</c:v>
                </c:pt>
                <c:pt idx="6">
                  <c:v>40</c:v>
                </c:pt>
                <c:pt idx="7">
                  <c:v>31</c:v>
                </c:pt>
                <c:pt idx="8">
                  <c:v>39</c:v>
                </c:pt>
                <c:pt idx="9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5-46DB-B858-AF338EF8C305}"/>
            </c:ext>
          </c:extLst>
        </c:ser>
        <c:ser>
          <c:idx val="2"/>
          <c:order val="2"/>
          <c:tx>
            <c:strRef>
              <c:f>fires!$A$14</c:f>
              <c:strCache>
                <c:ptCount val="1"/>
                <c:pt idx="0">
                  <c:v>Seriously injured</c:v>
                </c:pt>
              </c:strCache>
            </c:strRef>
          </c:tx>
          <c:cat>
            <c:strRef>
              <c:f>fires!$C$11:$X$11</c:f>
              <c:strCache>
                <c:ptCount val="10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  <c:pt idx="5">
                  <c:v>2018.</c:v>
                </c:pt>
                <c:pt idx="6">
                  <c:v>2019.</c:v>
                </c:pt>
                <c:pt idx="7">
                  <c:v>2020.</c:v>
                </c:pt>
                <c:pt idx="8">
                  <c:v>2021.</c:v>
                </c:pt>
                <c:pt idx="9">
                  <c:v>2022.</c:v>
                </c:pt>
              </c:strCache>
            </c:strRef>
          </c:cat>
          <c:val>
            <c:numRef>
              <c:f>fires!$C$14:$X$14</c:f>
              <c:numCache>
                <c:formatCode>#,##0</c:formatCode>
                <c:ptCount val="10"/>
                <c:pt idx="0">
                  <c:v>29</c:v>
                </c:pt>
                <c:pt idx="1">
                  <c:v>27</c:v>
                </c:pt>
                <c:pt idx="2">
                  <c:v>21</c:v>
                </c:pt>
                <c:pt idx="3">
                  <c:v>21</c:v>
                </c:pt>
                <c:pt idx="4">
                  <c:v>26</c:v>
                </c:pt>
                <c:pt idx="5">
                  <c:v>22</c:v>
                </c:pt>
                <c:pt idx="6">
                  <c:v>32</c:v>
                </c:pt>
                <c:pt idx="7">
                  <c:v>12</c:v>
                </c:pt>
                <c:pt idx="8">
                  <c:v>16</c:v>
                </c:pt>
                <c:pt idx="9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95-46DB-B858-AF338EF8C305}"/>
            </c:ext>
          </c:extLst>
        </c:ser>
        <c:ser>
          <c:idx val="3"/>
          <c:order val="3"/>
          <c:tx>
            <c:strRef>
              <c:f>fires!$A$15</c:f>
              <c:strCache>
                <c:ptCount val="1"/>
                <c:pt idx="0">
                  <c:v>Slightly injured</c:v>
                </c:pt>
              </c:strCache>
            </c:strRef>
          </c:tx>
          <c:cat>
            <c:strRef>
              <c:f>fires!$C$11:$X$11</c:f>
              <c:strCache>
                <c:ptCount val="10"/>
                <c:pt idx="0">
                  <c:v>2013.</c:v>
                </c:pt>
                <c:pt idx="1">
                  <c:v>2014.</c:v>
                </c:pt>
                <c:pt idx="2">
                  <c:v>2015.</c:v>
                </c:pt>
                <c:pt idx="3">
                  <c:v>2016.</c:v>
                </c:pt>
                <c:pt idx="4">
                  <c:v>2017.</c:v>
                </c:pt>
                <c:pt idx="5">
                  <c:v>2018.</c:v>
                </c:pt>
                <c:pt idx="6">
                  <c:v>2019.</c:v>
                </c:pt>
                <c:pt idx="7">
                  <c:v>2020.</c:v>
                </c:pt>
                <c:pt idx="8">
                  <c:v>2021.</c:v>
                </c:pt>
                <c:pt idx="9">
                  <c:v>2022.</c:v>
                </c:pt>
              </c:strCache>
            </c:strRef>
          </c:cat>
          <c:val>
            <c:numRef>
              <c:f>fires!$C$15:$X$15</c:f>
              <c:numCache>
                <c:formatCode>#,##0</c:formatCode>
                <c:ptCount val="10"/>
                <c:pt idx="0">
                  <c:v>67</c:v>
                </c:pt>
                <c:pt idx="1">
                  <c:v>79</c:v>
                </c:pt>
                <c:pt idx="2">
                  <c:v>103</c:v>
                </c:pt>
                <c:pt idx="3">
                  <c:v>96</c:v>
                </c:pt>
                <c:pt idx="4">
                  <c:v>112</c:v>
                </c:pt>
                <c:pt idx="5">
                  <c:v>105</c:v>
                </c:pt>
                <c:pt idx="6">
                  <c:v>119</c:v>
                </c:pt>
                <c:pt idx="7">
                  <c:v>84</c:v>
                </c:pt>
                <c:pt idx="8">
                  <c:v>86</c:v>
                </c:pt>
                <c:pt idx="9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95-46DB-B858-AF338EF8C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7096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7096193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sr-Latn-RS"/>
          </a:p>
        </c:txPr>
        <c:crossAx val="3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2347623213764947E-2"/>
          <c:y val="0.87011389631341951"/>
          <c:w val="0.97828745765753633"/>
          <c:h val="0.1114954208705563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'PUukupnoKZ 2'!#REF!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64-412A-9BE0-8DD96553B4A5}"/>
            </c:ext>
          </c:extLst>
        </c:ser>
        <c:ser>
          <c:idx val="1"/>
          <c:order val="1"/>
          <c:tx>
            <c:v>'PUukupnoKZ 2'!#REF!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64-412A-9BE0-8DD96553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965544"/>
        <c:axId val="1"/>
      </c:barChart>
      <c:catAx>
        <c:axId val="370965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9655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'PUukupnoKZ 2'!#REF!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22-416E-93AD-C8D146CA89F9}"/>
            </c:ext>
          </c:extLst>
        </c:ser>
        <c:ser>
          <c:idx val="1"/>
          <c:order val="1"/>
          <c:tx>
            <c:v>'PUukupnoKZ 2'!#REF!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22-416E-93AD-C8D146CA8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962264"/>
        <c:axId val="1"/>
      </c:barChart>
      <c:catAx>
        <c:axId val="370962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9622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'PUukupnoKZ 2'!#REF!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87-43BD-90C4-E010DE4303E3}"/>
            </c:ext>
          </c:extLst>
        </c:ser>
        <c:ser>
          <c:idx val="1"/>
          <c:order val="1"/>
          <c:tx>
            <c:v>'PUukupnoKZ 2'!#REF!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87-43BD-90C4-E010DE430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965872"/>
        <c:axId val="1"/>
      </c:barChart>
      <c:catAx>
        <c:axId val="3709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96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1C-4A2D-9E8C-B9F1E51ADF93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1C-4A2D-9E8C-B9F1E51ADF93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1C-4A2D-9E8C-B9F1E51ADF93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1C-4A2D-9E8C-B9F1E51ADF93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1C-4A2D-9E8C-B9F1E51ADF93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1C-4A2D-9E8C-B9F1E51ADF93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'kd PU_'!#REF!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'kd PU_'!#REF!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4B1C-4A2D-9E8C-B9F1E51AD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70-4308-B3C9-3ED7CD90EE24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70-4308-B3C9-3ED7CD90EE24}"/>
                </c:ext>
              </c:extLst>
            </c:dLbl>
            <c:dLbl>
              <c:idx val="2"/>
              <c:layout>
                <c:manualLayout>
                  <c:xMode val="edge"/>
                  <c:yMode val="edge"/>
                  <c:x val="0.4832356447925234"/>
                  <c:y val="0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5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70-4308-B3C9-3ED7CD90EE2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ukupno_KZ_clanci_2013_2022_engl!#REF!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ukupno_KZ_clanci_2013_2022_engl!#REF!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770-4308-B3C9-3ED7CD90E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1B-4316-A0A8-D4B2F011CFD6}"/>
              </c:ext>
            </c:extLst>
          </c:dPt>
          <c:dLbls>
            <c:dLbl>
              <c:idx val="1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1B-4316-A0A8-D4B2F011CFD6}"/>
                </c:ext>
              </c:extLst>
            </c:dLbl>
            <c:dLbl>
              <c:idx val="2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1B-4316-A0A8-D4B2F011CFD6}"/>
                </c:ext>
              </c:extLst>
            </c:dLbl>
            <c:dLbl>
              <c:idx val="3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1B-4316-A0A8-D4B2F011CFD6}"/>
                </c:ext>
              </c:extLst>
            </c:dLbl>
            <c:dLbl>
              <c:idx val="4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1B-4316-A0A8-D4B2F011CFD6}"/>
                </c:ext>
              </c:extLst>
            </c:dLbl>
            <c:dLbl>
              <c:idx val="5"/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sr-Latn-R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1B-4316-A0A8-D4B2F011CFD6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r-Latn-R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'[Pregled stanja javne sigurnosti_2013_2022_web.xls]ukupno_KZ_clanci_2013_2022_engl'!#REF!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sigurnosti_2013_2022_web.xls]ukupno_KZ_clanci_2013_2022_engl'!#REF!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851B-4316-A0A8-D4B2F011C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provale3!#REF!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'[Pregled stanja javne sigurnosti_2013_2022_web.xls]kd PU_'!#REF!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sigurnosti_2013_2022_web.xls]kd PU_'!#REF!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61-475B-B972-EC2BC61BF894}"/>
            </c:ext>
          </c:extLst>
        </c:ser>
        <c:ser>
          <c:idx val="1"/>
          <c:order val="1"/>
          <c:tx>
            <c:v>provale3!#REF!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'[Pregled stanja javne sigurnosti_2013_2022_web.xls]kd PU_'!#REF!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sigurnosti_2013_2022_web.xls]kd PU_'!#REF!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E61-475B-B972-EC2BC61BF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163728"/>
        <c:axId val="1"/>
      </c:barChart>
      <c:catAx>
        <c:axId val="3711637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sr-Latn-R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sr-Latn-RS"/>
          </a:p>
        </c:txPr>
        <c:crossAx val="371163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sr-Latn-R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provale3!#REF!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fires!#REF!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fires!#REF!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8476-470B-B87C-10A48B175C79}"/>
            </c:ext>
          </c:extLst>
        </c:ser>
        <c:ser>
          <c:idx val="1"/>
          <c:order val="1"/>
          <c:tx>
            <c:v>provale3!#REF!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fires!#REF!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fires!#REF!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8476-470B-B87C-10A48B17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1161104"/>
        <c:axId val="1"/>
      </c:barChart>
      <c:catAx>
        <c:axId val="37116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11611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vozila4!#REF!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'[Pregled stanja javne sigurnosti_2013_2022_web.xls]pozari'!#REF!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sigurnosti_2013_2022_web.xls]pozari'!#REF!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161-4E49-875A-34CAEEABB1FB}"/>
            </c:ext>
          </c:extLst>
        </c:ser>
        <c:ser>
          <c:idx val="1"/>
          <c:order val="1"/>
          <c:tx>
            <c:v>vozila4!#REF!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'[Pregled stanja javne sigurnosti_2013_2022_web.xls]pozari'!#REF!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'[Pregled stanja javne sigurnosti_2013_2022_web.xls]pozari'!#REF!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161-4E49-875A-34CAEEABB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60584"/>
        <c:axId val="1"/>
      </c:barChart>
      <c:catAx>
        <c:axId val="370060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0605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vozila4!#REF!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ukupno_KZ_clanci_2010_2012_engl!#REF!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ukupno_KZ_clanci_2010_2012_engl!#REF!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3A5-4CBE-A249-AB13F64B83DB}"/>
            </c:ext>
          </c:extLst>
        </c:ser>
        <c:ser>
          <c:idx val="1"/>
          <c:order val="1"/>
          <c:tx>
            <c:v>vozila4!#REF!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ukupno_KZ_clanci_2010_2012_engl!#REF!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ukupno_KZ_clanci_2010_2012_engl!#REF!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3A5-4CBE-A249-AB13F64B8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55336"/>
        <c:axId val="1"/>
      </c:barChart>
      <c:catAx>
        <c:axId val="370055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0553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vozila4!#REF!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97-440B-8812-58472F83797F}"/>
            </c:ext>
          </c:extLst>
        </c:ser>
        <c:ser>
          <c:idx val="1"/>
          <c:order val="1"/>
          <c:tx>
            <c:v>vozila4!#REF!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#REF!#REF!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97-440B-8812-58472F837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55664"/>
        <c:axId val="1"/>
      </c:barChart>
      <c:catAx>
        <c:axId val="37005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370055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0</xdr:row>
      <xdr:rowOff>0</xdr:rowOff>
    </xdr:from>
    <xdr:to>
      <xdr:col>24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428625</xdr:colOff>
      <xdr:row>0</xdr:row>
      <xdr:rowOff>0</xdr:rowOff>
    </xdr:from>
    <xdr:to>
      <xdr:col>24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123825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8</xdr:col>
      <xdr:colOff>76200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0</xdr:row>
      <xdr:rowOff>0</xdr:rowOff>
    </xdr:from>
    <xdr:to>
      <xdr:col>36</xdr:col>
      <xdr:colOff>247650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333375</xdr:colOff>
      <xdr:row>0</xdr:row>
      <xdr:rowOff>0</xdr:rowOff>
    </xdr:from>
    <xdr:to>
      <xdr:col>27</xdr:col>
      <xdr:colOff>590550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76200</xdr:colOff>
      <xdr:row>0</xdr:row>
      <xdr:rowOff>0</xdr:rowOff>
    </xdr:from>
    <xdr:to>
      <xdr:col>21</xdr:col>
      <xdr:colOff>304800</xdr:colOff>
      <xdr:row>0</xdr:row>
      <xdr:rowOff>0</xdr:rowOff>
    </xdr:to>
    <xdr:sp macro="" textlink="">
      <xdr:nvSpPr>
        <xdr:cNvPr id="4" name="AutoShape 3"/>
        <xdr:cNvSpPr>
          <a:spLocks noChangeArrowheads="1"/>
        </xdr:cNvSpPr>
      </xdr:nvSpPr>
      <xdr:spPr bwMode="auto">
        <a:xfrm>
          <a:off x="138112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304800</xdr:colOff>
      <xdr:row>0</xdr:row>
      <xdr:rowOff>0</xdr:rowOff>
    </xdr:from>
    <xdr:to>
      <xdr:col>22</xdr:col>
      <xdr:colOff>1095375</xdr:colOff>
      <xdr:row>0</xdr:row>
      <xdr:rowOff>0</xdr:rowOff>
    </xdr:to>
    <xdr:sp macro="" textlink="">
      <xdr:nvSpPr>
        <xdr:cNvPr id="5" name="AutoShape 4"/>
        <xdr:cNvSpPr>
          <a:spLocks noChangeArrowheads="1"/>
        </xdr:cNvSpPr>
      </xdr:nvSpPr>
      <xdr:spPr bwMode="auto">
        <a:xfrm>
          <a:off x="138112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22</xdr:col>
      <xdr:colOff>76200</xdr:colOff>
      <xdr:row>0</xdr:row>
      <xdr:rowOff>0</xdr:rowOff>
    </xdr:from>
    <xdr:to>
      <xdr:col>23</xdr:col>
      <xdr:colOff>304800</xdr:colOff>
      <xdr:row>0</xdr:row>
      <xdr:rowOff>0</xdr:rowOff>
    </xdr:to>
    <xdr:sp macro="" textlink="">
      <xdr:nvSpPr>
        <xdr:cNvPr id="6" name="AutoShape 6"/>
        <xdr:cNvSpPr>
          <a:spLocks noChangeArrowheads="1"/>
        </xdr:cNvSpPr>
      </xdr:nvSpPr>
      <xdr:spPr bwMode="auto">
        <a:xfrm>
          <a:off x="1381125" y="0"/>
          <a:ext cx="0" cy="0"/>
        </a:xfrm>
        <a:prstGeom prst="rightArrow">
          <a:avLst>
            <a:gd name="adj1" fmla="val 50000"/>
            <a:gd name="adj2" fmla="val -2147483648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0</xdr:colOff>
      <xdr:row>0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18</xdr:row>
      <xdr:rowOff>66675</xdr:rowOff>
    </xdr:from>
    <xdr:to>
      <xdr:col>21</xdr:col>
      <xdr:colOff>114300</xdr:colOff>
      <xdr:row>37</xdr:row>
      <xdr:rowOff>104775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25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505"/>
  <sheetViews>
    <sheetView topLeftCell="A13" zoomScale="90" zoomScaleNormal="90" workbookViewId="0">
      <selection activeCell="J504" sqref="J504"/>
    </sheetView>
  </sheetViews>
  <sheetFormatPr defaultRowHeight="12.75" x14ac:dyDescent="0.2"/>
  <cols>
    <col min="1" max="1" width="3.7109375" style="4" customWidth="1"/>
    <col min="2" max="2" width="7.5703125" style="112" customWidth="1"/>
    <col min="3" max="3" width="34.28515625" style="158" customWidth="1"/>
    <col min="4" max="4" width="7.140625" style="112" customWidth="1"/>
    <col min="5" max="5" width="7.140625" style="159" customWidth="1"/>
    <col min="6" max="6" width="7.140625" style="112" customWidth="1"/>
    <col min="7" max="7" width="7.140625" style="159" customWidth="1"/>
    <col min="8" max="17" width="7.140625" style="4" customWidth="1"/>
    <col min="18" max="18" width="9.140625" style="4" customWidth="1"/>
    <col min="19" max="19" width="6.5703125" style="4" customWidth="1"/>
    <col min="20" max="20" width="8.7109375" style="4" customWidth="1"/>
    <col min="21" max="34" width="7.85546875" style="4" customWidth="1"/>
    <col min="35" max="256" width="9.140625" style="4"/>
    <col min="257" max="257" width="3.7109375" style="4" customWidth="1"/>
    <col min="258" max="258" width="7.5703125" style="4" customWidth="1"/>
    <col min="259" max="259" width="34.28515625" style="4" customWidth="1"/>
    <col min="260" max="273" width="7.140625" style="4" customWidth="1"/>
    <col min="274" max="274" width="9.140625" style="4" customWidth="1"/>
    <col min="275" max="275" width="6.5703125" style="4" customWidth="1"/>
    <col min="276" max="276" width="8.7109375" style="4" customWidth="1"/>
    <col min="277" max="290" width="7.85546875" style="4" customWidth="1"/>
    <col min="291" max="512" width="9.140625" style="4"/>
    <col min="513" max="513" width="3.7109375" style="4" customWidth="1"/>
    <col min="514" max="514" width="7.5703125" style="4" customWidth="1"/>
    <col min="515" max="515" width="34.28515625" style="4" customWidth="1"/>
    <col min="516" max="529" width="7.140625" style="4" customWidth="1"/>
    <col min="530" max="530" width="9.140625" style="4" customWidth="1"/>
    <col min="531" max="531" width="6.5703125" style="4" customWidth="1"/>
    <col min="532" max="532" width="8.7109375" style="4" customWidth="1"/>
    <col min="533" max="546" width="7.85546875" style="4" customWidth="1"/>
    <col min="547" max="768" width="9.140625" style="4"/>
    <col min="769" max="769" width="3.7109375" style="4" customWidth="1"/>
    <col min="770" max="770" width="7.5703125" style="4" customWidth="1"/>
    <col min="771" max="771" width="34.28515625" style="4" customWidth="1"/>
    <col min="772" max="785" width="7.140625" style="4" customWidth="1"/>
    <col min="786" max="786" width="9.140625" style="4" customWidth="1"/>
    <col min="787" max="787" width="6.5703125" style="4" customWidth="1"/>
    <col min="788" max="788" width="8.7109375" style="4" customWidth="1"/>
    <col min="789" max="802" width="7.85546875" style="4" customWidth="1"/>
    <col min="803" max="1024" width="9.140625" style="4"/>
    <col min="1025" max="1025" width="3.7109375" style="4" customWidth="1"/>
    <col min="1026" max="1026" width="7.5703125" style="4" customWidth="1"/>
    <col min="1027" max="1027" width="34.28515625" style="4" customWidth="1"/>
    <col min="1028" max="1041" width="7.140625" style="4" customWidth="1"/>
    <col min="1042" max="1042" width="9.140625" style="4" customWidth="1"/>
    <col min="1043" max="1043" width="6.5703125" style="4" customWidth="1"/>
    <col min="1044" max="1044" width="8.7109375" style="4" customWidth="1"/>
    <col min="1045" max="1058" width="7.85546875" style="4" customWidth="1"/>
    <col min="1059" max="1280" width="9.140625" style="4"/>
    <col min="1281" max="1281" width="3.7109375" style="4" customWidth="1"/>
    <col min="1282" max="1282" width="7.5703125" style="4" customWidth="1"/>
    <col min="1283" max="1283" width="34.28515625" style="4" customWidth="1"/>
    <col min="1284" max="1297" width="7.140625" style="4" customWidth="1"/>
    <col min="1298" max="1298" width="9.140625" style="4" customWidth="1"/>
    <col min="1299" max="1299" width="6.5703125" style="4" customWidth="1"/>
    <col min="1300" max="1300" width="8.7109375" style="4" customWidth="1"/>
    <col min="1301" max="1314" width="7.85546875" style="4" customWidth="1"/>
    <col min="1315" max="1536" width="9.140625" style="4"/>
    <col min="1537" max="1537" width="3.7109375" style="4" customWidth="1"/>
    <col min="1538" max="1538" width="7.5703125" style="4" customWidth="1"/>
    <col min="1539" max="1539" width="34.28515625" style="4" customWidth="1"/>
    <col min="1540" max="1553" width="7.140625" style="4" customWidth="1"/>
    <col min="1554" max="1554" width="9.140625" style="4" customWidth="1"/>
    <col min="1555" max="1555" width="6.5703125" style="4" customWidth="1"/>
    <col min="1556" max="1556" width="8.7109375" style="4" customWidth="1"/>
    <col min="1557" max="1570" width="7.85546875" style="4" customWidth="1"/>
    <col min="1571" max="1792" width="9.140625" style="4"/>
    <col min="1793" max="1793" width="3.7109375" style="4" customWidth="1"/>
    <col min="1794" max="1794" width="7.5703125" style="4" customWidth="1"/>
    <col min="1795" max="1795" width="34.28515625" style="4" customWidth="1"/>
    <col min="1796" max="1809" width="7.140625" style="4" customWidth="1"/>
    <col min="1810" max="1810" width="9.140625" style="4" customWidth="1"/>
    <col min="1811" max="1811" width="6.5703125" style="4" customWidth="1"/>
    <col min="1812" max="1812" width="8.7109375" style="4" customWidth="1"/>
    <col min="1813" max="1826" width="7.85546875" style="4" customWidth="1"/>
    <col min="1827" max="2048" width="9.140625" style="4"/>
    <col min="2049" max="2049" width="3.7109375" style="4" customWidth="1"/>
    <col min="2050" max="2050" width="7.5703125" style="4" customWidth="1"/>
    <col min="2051" max="2051" width="34.28515625" style="4" customWidth="1"/>
    <col min="2052" max="2065" width="7.140625" style="4" customWidth="1"/>
    <col min="2066" max="2066" width="9.140625" style="4" customWidth="1"/>
    <col min="2067" max="2067" width="6.5703125" style="4" customWidth="1"/>
    <col min="2068" max="2068" width="8.7109375" style="4" customWidth="1"/>
    <col min="2069" max="2082" width="7.85546875" style="4" customWidth="1"/>
    <col min="2083" max="2304" width="9.140625" style="4"/>
    <col min="2305" max="2305" width="3.7109375" style="4" customWidth="1"/>
    <col min="2306" max="2306" width="7.5703125" style="4" customWidth="1"/>
    <col min="2307" max="2307" width="34.28515625" style="4" customWidth="1"/>
    <col min="2308" max="2321" width="7.140625" style="4" customWidth="1"/>
    <col min="2322" max="2322" width="9.140625" style="4" customWidth="1"/>
    <col min="2323" max="2323" width="6.5703125" style="4" customWidth="1"/>
    <col min="2324" max="2324" width="8.7109375" style="4" customWidth="1"/>
    <col min="2325" max="2338" width="7.85546875" style="4" customWidth="1"/>
    <col min="2339" max="2560" width="9.140625" style="4"/>
    <col min="2561" max="2561" width="3.7109375" style="4" customWidth="1"/>
    <col min="2562" max="2562" width="7.5703125" style="4" customWidth="1"/>
    <col min="2563" max="2563" width="34.28515625" style="4" customWidth="1"/>
    <col min="2564" max="2577" width="7.140625" style="4" customWidth="1"/>
    <col min="2578" max="2578" width="9.140625" style="4" customWidth="1"/>
    <col min="2579" max="2579" width="6.5703125" style="4" customWidth="1"/>
    <col min="2580" max="2580" width="8.7109375" style="4" customWidth="1"/>
    <col min="2581" max="2594" width="7.85546875" style="4" customWidth="1"/>
    <col min="2595" max="2816" width="9.140625" style="4"/>
    <col min="2817" max="2817" width="3.7109375" style="4" customWidth="1"/>
    <col min="2818" max="2818" width="7.5703125" style="4" customWidth="1"/>
    <col min="2819" max="2819" width="34.28515625" style="4" customWidth="1"/>
    <col min="2820" max="2833" width="7.140625" style="4" customWidth="1"/>
    <col min="2834" max="2834" width="9.140625" style="4" customWidth="1"/>
    <col min="2835" max="2835" width="6.5703125" style="4" customWidth="1"/>
    <col min="2836" max="2836" width="8.7109375" style="4" customWidth="1"/>
    <col min="2837" max="2850" width="7.85546875" style="4" customWidth="1"/>
    <col min="2851" max="3072" width="9.140625" style="4"/>
    <col min="3073" max="3073" width="3.7109375" style="4" customWidth="1"/>
    <col min="3074" max="3074" width="7.5703125" style="4" customWidth="1"/>
    <col min="3075" max="3075" width="34.28515625" style="4" customWidth="1"/>
    <col min="3076" max="3089" width="7.140625" style="4" customWidth="1"/>
    <col min="3090" max="3090" width="9.140625" style="4" customWidth="1"/>
    <col min="3091" max="3091" width="6.5703125" style="4" customWidth="1"/>
    <col min="3092" max="3092" width="8.7109375" style="4" customWidth="1"/>
    <col min="3093" max="3106" width="7.85546875" style="4" customWidth="1"/>
    <col min="3107" max="3328" width="9.140625" style="4"/>
    <col min="3329" max="3329" width="3.7109375" style="4" customWidth="1"/>
    <col min="3330" max="3330" width="7.5703125" style="4" customWidth="1"/>
    <col min="3331" max="3331" width="34.28515625" style="4" customWidth="1"/>
    <col min="3332" max="3345" width="7.140625" style="4" customWidth="1"/>
    <col min="3346" max="3346" width="9.140625" style="4" customWidth="1"/>
    <col min="3347" max="3347" width="6.5703125" style="4" customWidth="1"/>
    <col min="3348" max="3348" width="8.7109375" style="4" customWidth="1"/>
    <col min="3349" max="3362" width="7.85546875" style="4" customWidth="1"/>
    <col min="3363" max="3584" width="9.140625" style="4"/>
    <col min="3585" max="3585" width="3.7109375" style="4" customWidth="1"/>
    <col min="3586" max="3586" width="7.5703125" style="4" customWidth="1"/>
    <col min="3587" max="3587" width="34.28515625" style="4" customWidth="1"/>
    <col min="3588" max="3601" width="7.140625" style="4" customWidth="1"/>
    <col min="3602" max="3602" width="9.140625" style="4" customWidth="1"/>
    <col min="3603" max="3603" width="6.5703125" style="4" customWidth="1"/>
    <col min="3604" max="3604" width="8.7109375" style="4" customWidth="1"/>
    <col min="3605" max="3618" width="7.85546875" style="4" customWidth="1"/>
    <col min="3619" max="3840" width="9.140625" style="4"/>
    <col min="3841" max="3841" width="3.7109375" style="4" customWidth="1"/>
    <col min="3842" max="3842" width="7.5703125" style="4" customWidth="1"/>
    <col min="3843" max="3843" width="34.28515625" style="4" customWidth="1"/>
    <col min="3844" max="3857" width="7.140625" style="4" customWidth="1"/>
    <col min="3858" max="3858" width="9.140625" style="4" customWidth="1"/>
    <col min="3859" max="3859" width="6.5703125" style="4" customWidth="1"/>
    <col min="3860" max="3860" width="8.7109375" style="4" customWidth="1"/>
    <col min="3861" max="3874" width="7.85546875" style="4" customWidth="1"/>
    <col min="3875" max="4096" width="9.140625" style="4"/>
    <col min="4097" max="4097" width="3.7109375" style="4" customWidth="1"/>
    <col min="4098" max="4098" width="7.5703125" style="4" customWidth="1"/>
    <col min="4099" max="4099" width="34.28515625" style="4" customWidth="1"/>
    <col min="4100" max="4113" width="7.140625" style="4" customWidth="1"/>
    <col min="4114" max="4114" width="9.140625" style="4" customWidth="1"/>
    <col min="4115" max="4115" width="6.5703125" style="4" customWidth="1"/>
    <col min="4116" max="4116" width="8.7109375" style="4" customWidth="1"/>
    <col min="4117" max="4130" width="7.85546875" style="4" customWidth="1"/>
    <col min="4131" max="4352" width="9.140625" style="4"/>
    <col min="4353" max="4353" width="3.7109375" style="4" customWidth="1"/>
    <col min="4354" max="4354" width="7.5703125" style="4" customWidth="1"/>
    <col min="4355" max="4355" width="34.28515625" style="4" customWidth="1"/>
    <col min="4356" max="4369" width="7.140625" style="4" customWidth="1"/>
    <col min="4370" max="4370" width="9.140625" style="4" customWidth="1"/>
    <col min="4371" max="4371" width="6.5703125" style="4" customWidth="1"/>
    <col min="4372" max="4372" width="8.7109375" style="4" customWidth="1"/>
    <col min="4373" max="4386" width="7.85546875" style="4" customWidth="1"/>
    <col min="4387" max="4608" width="9.140625" style="4"/>
    <col min="4609" max="4609" width="3.7109375" style="4" customWidth="1"/>
    <col min="4610" max="4610" width="7.5703125" style="4" customWidth="1"/>
    <col min="4611" max="4611" width="34.28515625" style="4" customWidth="1"/>
    <col min="4612" max="4625" width="7.140625" style="4" customWidth="1"/>
    <col min="4626" max="4626" width="9.140625" style="4" customWidth="1"/>
    <col min="4627" max="4627" width="6.5703125" style="4" customWidth="1"/>
    <col min="4628" max="4628" width="8.7109375" style="4" customWidth="1"/>
    <col min="4629" max="4642" width="7.85546875" style="4" customWidth="1"/>
    <col min="4643" max="4864" width="9.140625" style="4"/>
    <col min="4865" max="4865" width="3.7109375" style="4" customWidth="1"/>
    <col min="4866" max="4866" width="7.5703125" style="4" customWidth="1"/>
    <col min="4867" max="4867" width="34.28515625" style="4" customWidth="1"/>
    <col min="4868" max="4881" width="7.140625" style="4" customWidth="1"/>
    <col min="4882" max="4882" width="9.140625" style="4" customWidth="1"/>
    <col min="4883" max="4883" width="6.5703125" style="4" customWidth="1"/>
    <col min="4884" max="4884" width="8.7109375" style="4" customWidth="1"/>
    <col min="4885" max="4898" width="7.85546875" style="4" customWidth="1"/>
    <col min="4899" max="5120" width="9.140625" style="4"/>
    <col min="5121" max="5121" width="3.7109375" style="4" customWidth="1"/>
    <col min="5122" max="5122" width="7.5703125" style="4" customWidth="1"/>
    <col min="5123" max="5123" width="34.28515625" style="4" customWidth="1"/>
    <col min="5124" max="5137" width="7.140625" style="4" customWidth="1"/>
    <col min="5138" max="5138" width="9.140625" style="4" customWidth="1"/>
    <col min="5139" max="5139" width="6.5703125" style="4" customWidth="1"/>
    <col min="5140" max="5140" width="8.7109375" style="4" customWidth="1"/>
    <col min="5141" max="5154" width="7.85546875" style="4" customWidth="1"/>
    <col min="5155" max="5376" width="9.140625" style="4"/>
    <col min="5377" max="5377" width="3.7109375" style="4" customWidth="1"/>
    <col min="5378" max="5378" width="7.5703125" style="4" customWidth="1"/>
    <col min="5379" max="5379" width="34.28515625" style="4" customWidth="1"/>
    <col min="5380" max="5393" width="7.140625" style="4" customWidth="1"/>
    <col min="5394" max="5394" width="9.140625" style="4" customWidth="1"/>
    <col min="5395" max="5395" width="6.5703125" style="4" customWidth="1"/>
    <col min="5396" max="5396" width="8.7109375" style="4" customWidth="1"/>
    <col min="5397" max="5410" width="7.85546875" style="4" customWidth="1"/>
    <col min="5411" max="5632" width="9.140625" style="4"/>
    <col min="5633" max="5633" width="3.7109375" style="4" customWidth="1"/>
    <col min="5634" max="5634" width="7.5703125" style="4" customWidth="1"/>
    <col min="5635" max="5635" width="34.28515625" style="4" customWidth="1"/>
    <col min="5636" max="5649" width="7.140625" style="4" customWidth="1"/>
    <col min="5650" max="5650" width="9.140625" style="4" customWidth="1"/>
    <col min="5651" max="5651" width="6.5703125" style="4" customWidth="1"/>
    <col min="5652" max="5652" width="8.7109375" style="4" customWidth="1"/>
    <col min="5653" max="5666" width="7.85546875" style="4" customWidth="1"/>
    <col min="5667" max="5888" width="9.140625" style="4"/>
    <col min="5889" max="5889" width="3.7109375" style="4" customWidth="1"/>
    <col min="5890" max="5890" width="7.5703125" style="4" customWidth="1"/>
    <col min="5891" max="5891" width="34.28515625" style="4" customWidth="1"/>
    <col min="5892" max="5905" width="7.140625" style="4" customWidth="1"/>
    <col min="5906" max="5906" width="9.140625" style="4" customWidth="1"/>
    <col min="5907" max="5907" width="6.5703125" style="4" customWidth="1"/>
    <col min="5908" max="5908" width="8.7109375" style="4" customWidth="1"/>
    <col min="5909" max="5922" width="7.85546875" style="4" customWidth="1"/>
    <col min="5923" max="6144" width="9.140625" style="4"/>
    <col min="6145" max="6145" width="3.7109375" style="4" customWidth="1"/>
    <col min="6146" max="6146" width="7.5703125" style="4" customWidth="1"/>
    <col min="6147" max="6147" width="34.28515625" style="4" customWidth="1"/>
    <col min="6148" max="6161" width="7.140625" style="4" customWidth="1"/>
    <col min="6162" max="6162" width="9.140625" style="4" customWidth="1"/>
    <col min="6163" max="6163" width="6.5703125" style="4" customWidth="1"/>
    <col min="6164" max="6164" width="8.7109375" style="4" customWidth="1"/>
    <col min="6165" max="6178" width="7.85546875" style="4" customWidth="1"/>
    <col min="6179" max="6400" width="9.140625" style="4"/>
    <col min="6401" max="6401" width="3.7109375" style="4" customWidth="1"/>
    <col min="6402" max="6402" width="7.5703125" style="4" customWidth="1"/>
    <col min="6403" max="6403" width="34.28515625" style="4" customWidth="1"/>
    <col min="6404" max="6417" width="7.140625" style="4" customWidth="1"/>
    <col min="6418" max="6418" width="9.140625" style="4" customWidth="1"/>
    <col min="6419" max="6419" width="6.5703125" style="4" customWidth="1"/>
    <col min="6420" max="6420" width="8.7109375" style="4" customWidth="1"/>
    <col min="6421" max="6434" width="7.85546875" style="4" customWidth="1"/>
    <col min="6435" max="6656" width="9.140625" style="4"/>
    <col min="6657" max="6657" width="3.7109375" style="4" customWidth="1"/>
    <col min="6658" max="6658" width="7.5703125" style="4" customWidth="1"/>
    <col min="6659" max="6659" width="34.28515625" style="4" customWidth="1"/>
    <col min="6660" max="6673" width="7.140625" style="4" customWidth="1"/>
    <col min="6674" max="6674" width="9.140625" style="4" customWidth="1"/>
    <col min="6675" max="6675" width="6.5703125" style="4" customWidth="1"/>
    <col min="6676" max="6676" width="8.7109375" style="4" customWidth="1"/>
    <col min="6677" max="6690" width="7.85546875" style="4" customWidth="1"/>
    <col min="6691" max="6912" width="9.140625" style="4"/>
    <col min="6913" max="6913" width="3.7109375" style="4" customWidth="1"/>
    <col min="6914" max="6914" width="7.5703125" style="4" customWidth="1"/>
    <col min="6915" max="6915" width="34.28515625" style="4" customWidth="1"/>
    <col min="6916" max="6929" width="7.140625" style="4" customWidth="1"/>
    <col min="6930" max="6930" width="9.140625" style="4" customWidth="1"/>
    <col min="6931" max="6931" width="6.5703125" style="4" customWidth="1"/>
    <col min="6932" max="6932" width="8.7109375" style="4" customWidth="1"/>
    <col min="6933" max="6946" width="7.85546875" style="4" customWidth="1"/>
    <col min="6947" max="7168" width="9.140625" style="4"/>
    <col min="7169" max="7169" width="3.7109375" style="4" customWidth="1"/>
    <col min="7170" max="7170" width="7.5703125" style="4" customWidth="1"/>
    <col min="7171" max="7171" width="34.28515625" style="4" customWidth="1"/>
    <col min="7172" max="7185" width="7.140625" style="4" customWidth="1"/>
    <col min="7186" max="7186" width="9.140625" style="4" customWidth="1"/>
    <col min="7187" max="7187" width="6.5703125" style="4" customWidth="1"/>
    <col min="7188" max="7188" width="8.7109375" style="4" customWidth="1"/>
    <col min="7189" max="7202" width="7.85546875" style="4" customWidth="1"/>
    <col min="7203" max="7424" width="9.140625" style="4"/>
    <col min="7425" max="7425" width="3.7109375" style="4" customWidth="1"/>
    <col min="7426" max="7426" width="7.5703125" style="4" customWidth="1"/>
    <col min="7427" max="7427" width="34.28515625" style="4" customWidth="1"/>
    <col min="7428" max="7441" width="7.140625" style="4" customWidth="1"/>
    <col min="7442" max="7442" width="9.140625" style="4" customWidth="1"/>
    <col min="7443" max="7443" width="6.5703125" style="4" customWidth="1"/>
    <col min="7444" max="7444" width="8.7109375" style="4" customWidth="1"/>
    <col min="7445" max="7458" width="7.85546875" style="4" customWidth="1"/>
    <col min="7459" max="7680" width="9.140625" style="4"/>
    <col min="7681" max="7681" width="3.7109375" style="4" customWidth="1"/>
    <col min="7682" max="7682" width="7.5703125" style="4" customWidth="1"/>
    <col min="7683" max="7683" width="34.28515625" style="4" customWidth="1"/>
    <col min="7684" max="7697" width="7.140625" style="4" customWidth="1"/>
    <col min="7698" max="7698" width="9.140625" style="4" customWidth="1"/>
    <col min="7699" max="7699" width="6.5703125" style="4" customWidth="1"/>
    <col min="7700" max="7700" width="8.7109375" style="4" customWidth="1"/>
    <col min="7701" max="7714" width="7.85546875" style="4" customWidth="1"/>
    <col min="7715" max="7936" width="9.140625" style="4"/>
    <col min="7937" max="7937" width="3.7109375" style="4" customWidth="1"/>
    <col min="7938" max="7938" width="7.5703125" style="4" customWidth="1"/>
    <col min="7939" max="7939" width="34.28515625" style="4" customWidth="1"/>
    <col min="7940" max="7953" width="7.140625" style="4" customWidth="1"/>
    <col min="7954" max="7954" width="9.140625" style="4" customWidth="1"/>
    <col min="7955" max="7955" width="6.5703125" style="4" customWidth="1"/>
    <col min="7956" max="7956" width="8.7109375" style="4" customWidth="1"/>
    <col min="7957" max="7970" width="7.85546875" style="4" customWidth="1"/>
    <col min="7971" max="8192" width="9.140625" style="4"/>
    <col min="8193" max="8193" width="3.7109375" style="4" customWidth="1"/>
    <col min="8194" max="8194" width="7.5703125" style="4" customWidth="1"/>
    <col min="8195" max="8195" width="34.28515625" style="4" customWidth="1"/>
    <col min="8196" max="8209" width="7.140625" style="4" customWidth="1"/>
    <col min="8210" max="8210" width="9.140625" style="4" customWidth="1"/>
    <col min="8211" max="8211" width="6.5703125" style="4" customWidth="1"/>
    <col min="8212" max="8212" width="8.7109375" style="4" customWidth="1"/>
    <col min="8213" max="8226" width="7.85546875" style="4" customWidth="1"/>
    <col min="8227" max="8448" width="9.140625" style="4"/>
    <col min="8449" max="8449" width="3.7109375" style="4" customWidth="1"/>
    <col min="8450" max="8450" width="7.5703125" style="4" customWidth="1"/>
    <col min="8451" max="8451" width="34.28515625" style="4" customWidth="1"/>
    <col min="8452" max="8465" width="7.140625" style="4" customWidth="1"/>
    <col min="8466" max="8466" width="9.140625" style="4" customWidth="1"/>
    <col min="8467" max="8467" width="6.5703125" style="4" customWidth="1"/>
    <col min="8468" max="8468" width="8.7109375" style="4" customWidth="1"/>
    <col min="8469" max="8482" width="7.85546875" style="4" customWidth="1"/>
    <col min="8483" max="8704" width="9.140625" style="4"/>
    <col min="8705" max="8705" width="3.7109375" style="4" customWidth="1"/>
    <col min="8706" max="8706" width="7.5703125" style="4" customWidth="1"/>
    <col min="8707" max="8707" width="34.28515625" style="4" customWidth="1"/>
    <col min="8708" max="8721" width="7.140625" style="4" customWidth="1"/>
    <col min="8722" max="8722" width="9.140625" style="4" customWidth="1"/>
    <col min="8723" max="8723" width="6.5703125" style="4" customWidth="1"/>
    <col min="8724" max="8724" width="8.7109375" style="4" customWidth="1"/>
    <col min="8725" max="8738" width="7.85546875" style="4" customWidth="1"/>
    <col min="8739" max="8960" width="9.140625" style="4"/>
    <col min="8961" max="8961" width="3.7109375" style="4" customWidth="1"/>
    <col min="8962" max="8962" width="7.5703125" style="4" customWidth="1"/>
    <col min="8963" max="8963" width="34.28515625" style="4" customWidth="1"/>
    <col min="8964" max="8977" width="7.140625" style="4" customWidth="1"/>
    <col min="8978" max="8978" width="9.140625" style="4" customWidth="1"/>
    <col min="8979" max="8979" width="6.5703125" style="4" customWidth="1"/>
    <col min="8980" max="8980" width="8.7109375" style="4" customWidth="1"/>
    <col min="8981" max="8994" width="7.85546875" style="4" customWidth="1"/>
    <col min="8995" max="9216" width="9.140625" style="4"/>
    <col min="9217" max="9217" width="3.7109375" style="4" customWidth="1"/>
    <col min="9218" max="9218" width="7.5703125" style="4" customWidth="1"/>
    <col min="9219" max="9219" width="34.28515625" style="4" customWidth="1"/>
    <col min="9220" max="9233" width="7.140625" style="4" customWidth="1"/>
    <col min="9234" max="9234" width="9.140625" style="4" customWidth="1"/>
    <col min="9235" max="9235" width="6.5703125" style="4" customWidth="1"/>
    <col min="9236" max="9236" width="8.7109375" style="4" customWidth="1"/>
    <col min="9237" max="9250" width="7.85546875" style="4" customWidth="1"/>
    <col min="9251" max="9472" width="9.140625" style="4"/>
    <col min="9473" max="9473" width="3.7109375" style="4" customWidth="1"/>
    <col min="9474" max="9474" width="7.5703125" style="4" customWidth="1"/>
    <col min="9475" max="9475" width="34.28515625" style="4" customWidth="1"/>
    <col min="9476" max="9489" width="7.140625" style="4" customWidth="1"/>
    <col min="9490" max="9490" width="9.140625" style="4" customWidth="1"/>
    <col min="9491" max="9491" width="6.5703125" style="4" customWidth="1"/>
    <col min="9492" max="9492" width="8.7109375" style="4" customWidth="1"/>
    <col min="9493" max="9506" width="7.85546875" style="4" customWidth="1"/>
    <col min="9507" max="9728" width="9.140625" style="4"/>
    <col min="9729" max="9729" width="3.7109375" style="4" customWidth="1"/>
    <col min="9730" max="9730" width="7.5703125" style="4" customWidth="1"/>
    <col min="9731" max="9731" width="34.28515625" style="4" customWidth="1"/>
    <col min="9732" max="9745" width="7.140625" style="4" customWidth="1"/>
    <col min="9746" max="9746" width="9.140625" style="4" customWidth="1"/>
    <col min="9747" max="9747" width="6.5703125" style="4" customWidth="1"/>
    <col min="9748" max="9748" width="8.7109375" style="4" customWidth="1"/>
    <col min="9749" max="9762" width="7.85546875" style="4" customWidth="1"/>
    <col min="9763" max="9984" width="9.140625" style="4"/>
    <col min="9985" max="9985" width="3.7109375" style="4" customWidth="1"/>
    <col min="9986" max="9986" width="7.5703125" style="4" customWidth="1"/>
    <col min="9987" max="9987" width="34.28515625" style="4" customWidth="1"/>
    <col min="9988" max="10001" width="7.140625" style="4" customWidth="1"/>
    <col min="10002" max="10002" width="9.140625" style="4" customWidth="1"/>
    <col min="10003" max="10003" width="6.5703125" style="4" customWidth="1"/>
    <col min="10004" max="10004" width="8.7109375" style="4" customWidth="1"/>
    <col min="10005" max="10018" width="7.85546875" style="4" customWidth="1"/>
    <col min="10019" max="10240" width="9.140625" style="4"/>
    <col min="10241" max="10241" width="3.7109375" style="4" customWidth="1"/>
    <col min="10242" max="10242" width="7.5703125" style="4" customWidth="1"/>
    <col min="10243" max="10243" width="34.28515625" style="4" customWidth="1"/>
    <col min="10244" max="10257" width="7.140625" style="4" customWidth="1"/>
    <col min="10258" max="10258" width="9.140625" style="4" customWidth="1"/>
    <col min="10259" max="10259" width="6.5703125" style="4" customWidth="1"/>
    <col min="10260" max="10260" width="8.7109375" style="4" customWidth="1"/>
    <col min="10261" max="10274" width="7.85546875" style="4" customWidth="1"/>
    <col min="10275" max="10496" width="9.140625" style="4"/>
    <col min="10497" max="10497" width="3.7109375" style="4" customWidth="1"/>
    <col min="10498" max="10498" width="7.5703125" style="4" customWidth="1"/>
    <col min="10499" max="10499" width="34.28515625" style="4" customWidth="1"/>
    <col min="10500" max="10513" width="7.140625" style="4" customWidth="1"/>
    <col min="10514" max="10514" width="9.140625" style="4" customWidth="1"/>
    <col min="10515" max="10515" width="6.5703125" style="4" customWidth="1"/>
    <col min="10516" max="10516" width="8.7109375" style="4" customWidth="1"/>
    <col min="10517" max="10530" width="7.85546875" style="4" customWidth="1"/>
    <col min="10531" max="10752" width="9.140625" style="4"/>
    <col min="10753" max="10753" width="3.7109375" style="4" customWidth="1"/>
    <col min="10754" max="10754" width="7.5703125" style="4" customWidth="1"/>
    <col min="10755" max="10755" width="34.28515625" style="4" customWidth="1"/>
    <col min="10756" max="10769" width="7.140625" style="4" customWidth="1"/>
    <col min="10770" max="10770" width="9.140625" style="4" customWidth="1"/>
    <col min="10771" max="10771" width="6.5703125" style="4" customWidth="1"/>
    <col min="10772" max="10772" width="8.7109375" style="4" customWidth="1"/>
    <col min="10773" max="10786" width="7.85546875" style="4" customWidth="1"/>
    <col min="10787" max="11008" width="9.140625" style="4"/>
    <col min="11009" max="11009" width="3.7109375" style="4" customWidth="1"/>
    <col min="11010" max="11010" width="7.5703125" style="4" customWidth="1"/>
    <col min="11011" max="11011" width="34.28515625" style="4" customWidth="1"/>
    <col min="11012" max="11025" width="7.140625" style="4" customWidth="1"/>
    <col min="11026" max="11026" width="9.140625" style="4" customWidth="1"/>
    <col min="11027" max="11027" width="6.5703125" style="4" customWidth="1"/>
    <col min="11028" max="11028" width="8.7109375" style="4" customWidth="1"/>
    <col min="11029" max="11042" width="7.85546875" style="4" customWidth="1"/>
    <col min="11043" max="11264" width="9.140625" style="4"/>
    <col min="11265" max="11265" width="3.7109375" style="4" customWidth="1"/>
    <col min="11266" max="11266" width="7.5703125" style="4" customWidth="1"/>
    <col min="11267" max="11267" width="34.28515625" style="4" customWidth="1"/>
    <col min="11268" max="11281" width="7.140625" style="4" customWidth="1"/>
    <col min="11282" max="11282" width="9.140625" style="4" customWidth="1"/>
    <col min="11283" max="11283" width="6.5703125" style="4" customWidth="1"/>
    <col min="11284" max="11284" width="8.7109375" style="4" customWidth="1"/>
    <col min="11285" max="11298" width="7.85546875" style="4" customWidth="1"/>
    <col min="11299" max="11520" width="9.140625" style="4"/>
    <col min="11521" max="11521" width="3.7109375" style="4" customWidth="1"/>
    <col min="11522" max="11522" width="7.5703125" style="4" customWidth="1"/>
    <col min="11523" max="11523" width="34.28515625" style="4" customWidth="1"/>
    <col min="11524" max="11537" width="7.140625" style="4" customWidth="1"/>
    <col min="11538" max="11538" width="9.140625" style="4" customWidth="1"/>
    <col min="11539" max="11539" width="6.5703125" style="4" customWidth="1"/>
    <col min="11540" max="11540" width="8.7109375" style="4" customWidth="1"/>
    <col min="11541" max="11554" width="7.85546875" style="4" customWidth="1"/>
    <col min="11555" max="11776" width="9.140625" style="4"/>
    <col min="11777" max="11777" width="3.7109375" style="4" customWidth="1"/>
    <col min="11778" max="11778" width="7.5703125" style="4" customWidth="1"/>
    <col min="11779" max="11779" width="34.28515625" style="4" customWidth="1"/>
    <col min="11780" max="11793" width="7.140625" style="4" customWidth="1"/>
    <col min="11794" max="11794" width="9.140625" style="4" customWidth="1"/>
    <col min="11795" max="11795" width="6.5703125" style="4" customWidth="1"/>
    <col min="11796" max="11796" width="8.7109375" style="4" customWidth="1"/>
    <col min="11797" max="11810" width="7.85546875" style="4" customWidth="1"/>
    <col min="11811" max="12032" width="9.140625" style="4"/>
    <col min="12033" max="12033" width="3.7109375" style="4" customWidth="1"/>
    <col min="12034" max="12034" width="7.5703125" style="4" customWidth="1"/>
    <col min="12035" max="12035" width="34.28515625" style="4" customWidth="1"/>
    <col min="12036" max="12049" width="7.140625" style="4" customWidth="1"/>
    <col min="12050" max="12050" width="9.140625" style="4" customWidth="1"/>
    <col min="12051" max="12051" width="6.5703125" style="4" customWidth="1"/>
    <col min="12052" max="12052" width="8.7109375" style="4" customWidth="1"/>
    <col min="12053" max="12066" width="7.85546875" style="4" customWidth="1"/>
    <col min="12067" max="12288" width="9.140625" style="4"/>
    <col min="12289" max="12289" width="3.7109375" style="4" customWidth="1"/>
    <col min="12290" max="12290" width="7.5703125" style="4" customWidth="1"/>
    <col min="12291" max="12291" width="34.28515625" style="4" customWidth="1"/>
    <col min="12292" max="12305" width="7.140625" style="4" customWidth="1"/>
    <col min="12306" max="12306" width="9.140625" style="4" customWidth="1"/>
    <col min="12307" max="12307" width="6.5703125" style="4" customWidth="1"/>
    <col min="12308" max="12308" width="8.7109375" style="4" customWidth="1"/>
    <col min="12309" max="12322" width="7.85546875" style="4" customWidth="1"/>
    <col min="12323" max="12544" width="9.140625" style="4"/>
    <col min="12545" max="12545" width="3.7109375" style="4" customWidth="1"/>
    <col min="12546" max="12546" width="7.5703125" style="4" customWidth="1"/>
    <col min="12547" max="12547" width="34.28515625" style="4" customWidth="1"/>
    <col min="12548" max="12561" width="7.140625" style="4" customWidth="1"/>
    <col min="12562" max="12562" width="9.140625" style="4" customWidth="1"/>
    <col min="12563" max="12563" width="6.5703125" style="4" customWidth="1"/>
    <col min="12564" max="12564" width="8.7109375" style="4" customWidth="1"/>
    <col min="12565" max="12578" width="7.85546875" style="4" customWidth="1"/>
    <col min="12579" max="12800" width="9.140625" style="4"/>
    <col min="12801" max="12801" width="3.7109375" style="4" customWidth="1"/>
    <col min="12802" max="12802" width="7.5703125" style="4" customWidth="1"/>
    <col min="12803" max="12803" width="34.28515625" style="4" customWidth="1"/>
    <col min="12804" max="12817" width="7.140625" style="4" customWidth="1"/>
    <col min="12818" max="12818" width="9.140625" style="4" customWidth="1"/>
    <col min="12819" max="12819" width="6.5703125" style="4" customWidth="1"/>
    <col min="12820" max="12820" width="8.7109375" style="4" customWidth="1"/>
    <col min="12821" max="12834" width="7.85546875" style="4" customWidth="1"/>
    <col min="12835" max="13056" width="9.140625" style="4"/>
    <col min="13057" max="13057" width="3.7109375" style="4" customWidth="1"/>
    <col min="13058" max="13058" width="7.5703125" style="4" customWidth="1"/>
    <col min="13059" max="13059" width="34.28515625" style="4" customWidth="1"/>
    <col min="13060" max="13073" width="7.140625" style="4" customWidth="1"/>
    <col min="13074" max="13074" width="9.140625" style="4" customWidth="1"/>
    <col min="13075" max="13075" width="6.5703125" style="4" customWidth="1"/>
    <col min="13076" max="13076" width="8.7109375" style="4" customWidth="1"/>
    <col min="13077" max="13090" width="7.85546875" style="4" customWidth="1"/>
    <col min="13091" max="13312" width="9.140625" style="4"/>
    <col min="13313" max="13313" width="3.7109375" style="4" customWidth="1"/>
    <col min="13314" max="13314" width="7.5703125" style="4" customWidth="1"/>
    <col min="13315" max="13315" width="34.28515625" style="4" customWidth="1"/>
    <col min="13316" max="13329" width="7.140625" style="4" customWidth="1"/>
    <col min="13330" max="13330" width="9.140625" style="4" customWidth="1"/>
    <col min="13331" max="13331" width="6.5703125" style="4" customWidth="1"/>
    <col min="13332" max="13332" width="8.7109375" style="4" customWidth="1"/>
    <col min="13333" max="13346" width="7.85546875" style="4" customWidth="1"/>
    <col min="13347" max="13568" width="9.140625" style="4"/>
    <col min="13569" max="13569" width="3.7109375" style="4" customWidth="1"/>
    <col min="13570" max="13570" width="7.5703125" style="4" customWidth="1"/>
    <col min="13571" max="13571" width="34.28515625" style="4" customWidth="1"/>
    <col min="13572" max="13585" width="7.140625" style="4" customWidth="1"/>
    <col min="13586" max="13586" width="9.140625" style="4" customWidth="1"/>
    <col min="13587" max="13587" width="6.5703125" style="4" customWidth="1"/>
    <col min="13588" max="13588" width="8.7109375" style="4" customWidth="1"/>
    <col min="13589" max="13602" width="7.85546875" style="4" customWidth="1"/>
    <col min="13603" max="13824" width="9.140625" style="4"/>
    <col min="13825" max="13825" width="3.7109375" style="4" customWidth="1"/>
    <col min="13826" max="13826" width="7.5703125" style="4" customWidth="1"/>
    <col min="13827" max="13827" width="34.28515625" style="4" customWidth="1"/>
    <col min="13828" max="13841" width="7.140625" style="4" customWidth="1"/>
    <col min="13842" max="13842" width="9.140625" style="4" customWidth="1"/>
    <col min="13843" max="13843" width="6.5703125" style="4" customWidth="1"/>
    <col min="13844" max="13844" width="8.7109375" style="4" customWidth="1"/>
    <col min="13845" max="13858" width="7.85546875" style="4" customWidth="1"/>
    <col min="13859" max="14080" width="9.140625" style="4"/>
    <col min="14081" max="14081" width="3.7109375" style="4" customWidth="1"/>
    <col min="14082" max="14082" width="7.5703125" style="4" customWidth="1"/>
    <col min="14083" max="14083" width="34.28515625" style="4" customWidth="1"/>
    <col min="14084" max="14097" width="7.140625" style="4" customWidth="1"/>
    <col min="14098" max="14098" width="9.140625" style="4" customWidth="1"/>
    <col min="14099" max="14099" width="6.5703125" style="4" customWidth="1"/>
    <col min="14100" max="14100" width="8.7109375" style="4" customWidth="1"/>
    <col min="14101" max="14114" width="7.85546875" style="4" customWidth="1"/>
    <col min="14115" max="14336" width="9.140625" style="4"/>
    <col min="14337" max="14337" width="3.7109375" style="4" customWidth="1"/>
    <col min="14338" max="14338" width="7.5703125" style="4" customWidth="1"/>
    <col min="14339" max="14339" width="34.28515625" style="4" customWidth="1"/>
    <col min="14340" max="14353" width="7.140625" style="4" customWidth="1"/>
    <col min="14354" max="14354" width="9.140625" style="4" customWidth="1"/>
    <col min="14355" max="14355" width="6.5703125" style="4" customWidth="1"/>
    <col min="14356" max="14356" width="8.7109375" style="4" customWidth="1"/>
    <col min="14357" max="14370" width="7.85546875" style="4" customWidth="1"/>
    <col min="14371" max="14592" width="9.140625" style="4"/>
    <col min="14593" max="14593" width="3.7109375" style="4" customWidth="1"/>
    <col min="14594" max="14594" width="7.5703125" style="4" customWidth="1"/>
    <col min="14595" max="14595" width="34.28515625" style="4" customWidth="1"/>
    <col min="14596" max="14609" width="7.140625" style="4" customWidth="1"/>
    <col min="14610" max="14610" width="9.140625" style="4" customWidth="1"/>
    <col min="14611" max="14611" width="6.5703125" style="4" customWidth="1"/>
    <col min="14612" max="14612" width="8.7109375" style="4" customWidth="1"/>
    <col min="14613" max="14626" width="7.85546875" style="4" customWidth="1"/>
    <col min="14627" max="14848" width="9.140625" style="4"/>
    <col min="14849" max="14849" width="3.7109375" style="4" customWidth="1"/>
    <col min="14850" max="14850" width="7.5703125" style="4" customWidth="1"/>
    <col min="14851" max="14851" width="34.28515625" style="4" customWidth="1"/>
    <col min="14852" max="14865" width="7.140625" style="4" customWidth="1"/>
    <col min="14866" max="14866" width="9.140625" style="4" customWidth="1"/>
    <col min="14867" max="14867" width="6.5703125" style="4" customWidth="1"/>
    <col min="14868" max="14868" width="8.7109375" style="4" customWidth="1"/>
    <col min="14869" max="14882" width="7.85546875" style="4" customWidth="1"/>
    <col min="14883" max="15104" width="9.140625" style="4"/>
    <col min="15105" max="15105" width="3.7109375" style="4" customWidth="1"/>
    <col min="15106" max="15106" width="7.5703125" style="4" customWidth="1"/>
    <col min="15107" max="15107" width="34.28515625" style="4" customWidth="1"/>
    <col min="15108" max="15121" width="7.140625" style="4" customWidth="1"/>
    <col min="15122" max="15122" width="9.140625" style="4" customWidth="1"/>
    <col min="15123" max="15123" width="6.5703125" style="4" customWidth="1"/>
    <col min="15124" max="15124" width="8.7109375" style="4" customWidth="1"/>
    <col min="15125" max="15138" width="7.85546875" style="4" customWidth="1"/>
    <col min="15139" max="15360" width="9.140625" style="4"/>
    <col min="15361" max="15361" width="3.7109375" style="4" customWidth="1"/>
    <col min="15362" max="15362" width="7.5703125" style="4" customWidth="1"/>
    <col min="15363" max="15363" width="34.28515625" style="4" customWidth="1"/>
    <col min="15364" max="15377" width="7.140625" style="4" customWidth="1"/>
    <col min="15378" max="15378" width="9.140625" style="4" customWidth="1"/>
    <col min="15379" max="15379" width="6.5703125" style="4" customWidth="1"/>
    <col min="15380" max="15380" width="8.7109375" style="4" customWidth="1"/>
    <col min="15381" max="15394" width="7.85546875" style="4" customWidth="1"/>
    <col min="15395" max="15616" width="9.140625" style="4"/>
    <col min="15617" max="15617" width="3.7109375" style="4" customWidth="1"/>
    <col min="15618" max="15618" width="7.5703125" style="4" customWidth="1"/>
    <col min="15619" max="15619" width="34.28515625" style="4" customWidth="1"/>
    <col min="15620" max="15633" width="7.140625" style="4" customWidth="1"/>
    <col min="15634" max="15634" width="9.140625" style="4" customWidth="1"/>
    <col min="15635" max="15635" width="6.5703125" style="4" customWidth="1"/>
    <col min="15636" max="15636" width="8.7109375" style="4" customWidth="1"/>
    <col min="15637" max="15650" width="7.85546875" style="4" customWidth="1"/>
    <col min="15651" max="15872" width="9.140625" style="4"/>
    <col min="15873" max="15873" width="3.7109375" style="4" customWidth="1"/>
    <col min="15874" max="15874" width="7.5703125" style="4" customWidth="1"/>
    <col min="15875" max="15875" width="34.28515625" style="4" customWidth="1"/>
    <col min="15876" max="15889" width="7.140625" style="4" customWidth="1"/>
    <col min="15890" max="15890" width="9.140625" style="4" customWidth="1"/>
    <col min="15891" max="15891" width="6.5703125" style="4" customWidth="1"/>
    <col min="15892" max="15892" width="8.7109375" style="4" customWidth="1"/>
    <col min="15893" max="15906" width="7.85546875" style="4" customWidth="1"/>
    <col min="15907" max="16128" width="9.140625" style="4"/>
    <col min="16129" max="16129" width="3.7109375" style="4" customWidth="1"/>
    <col min="16130" max="16130" width="7.5703125" style="4" customWidth="1"/>
    <col min="16131" max="16131" width="34.28515625" style="4" customWidth="1"/>
    <col min="16132" max="16145" width="7.140625" style="4" customWidth="1"/>
    <col min="16146" max="16146" width="9.140625" style="4" customWidth="1"/>
    <col min="16147" max="16147" width="6.5703125" style="4" customWidth="1"/>
    <col min="16148" max="16148" width="8.7109375" style="4" customWidth="1"/>
    <col min="16149" max="16162" width="7.85546875" style="4" customWidth="1"/>
    <col min="16163" max="16384" width="9.140625" style="4"/>
  </cols>
  <sheetData>
    <row r="1" spans="2:23" ht="13.5" thickBot="1" x14ac:dyDescent="0.25">
      <c r="B1" s="1"/>
      <c r="C1" s="2"/>
      <c r="D1" s="1"/>
      <c r="E1" s="3"/>
      <c r="F1" s="1"/>
      <c r="G1" s="3"/>
    </row>
    <row r="2" spans="2:23" ht="24.75" customHeight="1" thickBot="1" x14ac:dyDescent="0.25">
      <c r="B2" s="1225" t="s">
        <v>0</v>
      </c>
      <c r="C2" s="1228" t="s">
        <v>1</v>
      </c>
      <c r="D2" s="1231" t="s">
        <v>2</v>
      </c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3"/>
    </row>
    <row r="3" spans="2:23" ht="13.5" thickBot="1" x14ac:dyDescent="0.25">
      <c r="B3" s="1226"/>
      <c r="C3" s="1229"/>
      <c r="D3" s="1234" t="s">
        <v>3</v>
      </c>
      <c r="E3" s="1235"/>
      <c r="F3" s="1234" t="s">
        <v>4</v>
      </c>
      <c r="G3" s="1235"/>
      <c r="H3" s="1234" t="s">
        <v>5</v>
      </c>
      <c r="I3" s="1235"/>
      <c r="J3" s="1234" t="s">
        <v>6</v>
      </c>
      <c r="K3" s="1235"/>
      <c r="L3" s="1234" t="s">
        <v>7</v>
      </c>
      <c r="M3" s="1235"/>
      <c r="N3" s="1234" t="s">
        <v>8</v>
      </c>
      <c r="O3" s="1235"/>
      <c r="P3" s="1236" t="s">
        <v>9</v>
      </c>
      <c r="Q3" s="1237"/>
      <c r="R3" s="1236" t="s">
        <v>10</v>
      </c>
      <c r="S3" s="1237"/>
      <c r="T3" s="1236" t="s">
        <v>11</v>
      </c>
      <c r="U3" s="1237"/>
      <c r="V3" s="1236" t="s">
        <v>12</v>
      </c>
      <c r="W3" s="1237"/>
    </row>
    <row r="4" spans="2:23" ht="13.5" thickBot="1" x14ac:dyDescent="0.25">
      <c r="B4" s="1227"/>
      <c r="C4" s="1230"/>
      <c r="D4" s="5" t="s">
        <v>13</v>
      </c>
      <c r="E4" s="6" t="s">
        <v>14</v>
      </c>
      <c r="F4" s="5" t="s">
        <v>13</v>
      </c>
      <c r="G4" s="6" t="s">
        <v>14</v>
      </c>
      <c r="H4" s="5" t="s">
        <v>13</v>
      </c>
      <c r="I4" s="6" t="s">
        <v>14</v>
      </c>
      <c r="J4" s="5" t="s">
        <v>13</v>
      </c>
      <c r="K4" s="6" t="s">
        <v>14</v>
      </c>
      <c r="L4" s="5" t="s">
        <v>13</v>
      </c>
      <c r="M4" s="6" t="s">
        <v>14</v>
      </c>
      <c r="N4" s="5" t="s">
        <v>13</v>
      </c>
      <c r="O4" s="6" t="s">
        <v>14</v>
      </c>
      <c r="P4" s="5" t="s">
        <v>13</v>
      </c>
      <c r="Q4" s="6" t="s">
        <v>14</v>
      </c>
      <c r="R4" s="5" t="s">
        <v>13</v>
      </c>
      <c r="S4" s="6" t="s">
        <v>14</v>
      </c>
      <c r="T4" s="7" t="s">
        <v>13</v>
      </c>
      <c r="U4" s="8" t="s">
        <v>14</v>
      </c>
      <c r="V4" s="7" t="s">
        <v>13</v>
      </c>
      <c r="W4" s="8" t="s">
        <v>14</v>
      </c>
    </row>
    <row r="5" spans="2:23" ht="13.5" thickBot="1" x14ac:dyDescent="0.25">
      <c r="B5" s="9" t="s">
        <v>15</v>
      </c>
      <c r="C5" s="10" t="s">
        <v>16</v>
      </c>
      <c r="D5" s="11">
        <v>36</v>
      </c>
      <c r="E5" s="12">
        <v>37</v>
      </c>
      <c r="F5" s="11">
        <v>22</v>
      </c>
      <c r="G5" s="12">
        <v>20</v>
      </c>
      <c r="H5" s="11">
        <v>54</v>
      </c>
      <c r="I5" s="12">
        <v>55</v>
      </c>
      <c r="J5" s="11">
        <v>26</v>
      </c>
      <c r="K5" s="12">
        <v>27</v>
      </c>
      <c r="L5" s="11">
        <f>SUM(L6:L12)</f>
        <v>32</v>
      </c>
      <c r="M5" s="12">
        <f>SUM(M6:M12)</f>
        <v>33</v>
      </c>
      <c r="N5" s="13">
        <f>SUM(N6:N12)</f>
        <v>45</v>
      </c>
      <c r="O5" s="14">
        <f>SUM(O6:O12)</f>
        <v>55</v>
      </c>
      <c r="P5" s="13">
        <v>42</v>
      </c>
      <c r="Q5" s="14">
        <v>43</v>
      </c>
      <c r="R5" s="13">
        <v>61</v>
      </c>
      <c r="S5" s="14">
        <v>65</v>
      </c>
      <c r="T5" s="13">
        <v>118</v>
      </c>
      <c r="U5" s="14">
        <v>119</v>
      </c>
      <c r="V5" s="13">
        <v>123</v>
      </c>
      <c r="W5" s="14">
        <v>139</v>
      </c>
    </row>
    <row r="6" spans="2:23" x14ac:dyDescent="0.2">
      <c r="B6" s="15" t="s">
        <v>17</v>
      </c>
      <c r="C6" s="16" t="s">
        <v>18</v>
      </c>
      <c r="D6" s="17"/>
      <c r="E6" s="18"/>
      <c r="F6" s="17"/>
      <c r="G6" s="18"/>
      <c r="H6" s="19">
        <v>3</v>
      </c>
      <c r="I6" s="20">
        <v>2</v>
      </c>
      <c r="J6" s="19"/>
      <c r="K6" s="20">
        <v>1</v>
      </c>
      <c r="L6" s="19">
        <v>15</v>
      </c>
      <c r="M6" s="20">
        <v>16</v>
      </c>
      <c r="N6" s="21"/>
      <c r="O6" s="22"/>
      <c r="P6" s="21">
        <v>2</v>
      </c>
      <c r="Q6" s="22">
        <v>1</v>
      </c>
      <c r="R6" s="21">
        <v>0</v>
      </c>
      <c r="S6" s="22">
        <v>0</v>
      </c>
      <c r="T6" s="21">
        <v>0</v>
      </c>
      <c r="U6" s="22">
        <v>0</v>
      </c>
      <c r="V6" s="21">
        <v>1</v>
      </c>
      <c r="W6" s="22">
        <v>1</v>
      </c>
    </row>
    <row r="7" spans="2:23" x14ac:dyDescent="0.2">
      <c r="B7" s="23" t="s">
        <v>19</v>
      </c>
      <c r="C7" s="16" t="s">
        <v>20</v>
      </c>
      <c r="D7" s="24">
        <v>17</v>
      </c>
      <c r="E7" s="25">
        <v>17</v>
      </c>
      <c r="F7" s="24">
        <v>8</v>
      </c>
      <c r="G7" s="25">
        <v>6</v>
      </c>
      <c r="H7" s="24">
        <v>36</v>
      </c>
      <c r="I7" s="26">
        <v>38</v>
      </c>
      <c r="J7" s="24">
        <v>19</v>
      </c>
      <c r="K7" s="26">
        <v>19</v>
      </c>
      <c r="L7" s="24">
        <v>2</v>
      </c>
      <c r="M7" s="26">
        <v>2</v>
      </c>
      <c r="N7" s="27">
        <v>30</v>
      </c>
      <c r="O7" s="28">
        <v>38</v>
      </c>
      <c r="P7" s="27">
        <v>16</v>
      </c>
      <c r="Q7" s="28">
        <v>18</v>
      </c>
      <c r="R7" s="27">
        <v>50</v>
      </c>
      <c r="S7" s="28">
        <v>54</v>
      </c>
      <c r="T7" s="27">
        <v>63</v>
      </c>
      <c r="U7" s="28">
        <v>64</v>
      </c>
      <c r="V7" s="27">
        <v>108</v>
      </c>
      <c r="W7" s="28">
        <v>124</v>
      </c>
    </row>
    <row r="8" spans="2:23" x14ac:dyDescent="0.2">
      <c r="B8" s="29" t="s">
        <v>21</v>
      </c>
      <c r="C8" s="16" t="s">
        <v>22</v>
      </c>
      <c r="D8" s="24">
        <v>5</v>
      </c>
      <c r="E8" s="26">
        <v>5</v>
      </c>
      <c r="F8" s="24">
        <v>6</v>
      </c>
      <c r="G8" s="26">
        <v>6</v>
      </c>
      <c r="H8" s="24">
        <v>12</v>
      </c>
      <c r="I8" s="26">
        <v>12</v>
      </c>
      <c r="J8" s="24"/>
      <c r="K8" s="26"/>
      <c r="L8" s="24"/>
      <c r="M8" s="26"/>
      <c r="N8" s="27">
        <v>3</v>
      </c>
      <c r="O8" s="28">
        <v>3</v>
      </c>
      <c r="P8" s="27">
        <v>2</v>
      </c>
      <c r="Q8" s="28">
        <v>2</v>
      </c>
      <c r="R8" s="30"/>
      <c r="S8" s="28"/>
      <c r="T8" s="30">
        <v>37</v>
      </c>
      <c r="U8" s="28">
        <v>37</v>
      </c>
      <c r="V8" s="30">
        <v>3</v>
      </c>
      <c r="W8" s="28">
        <v>3</v>
      </c>
    </row>
    <row r="9" spans="2:23" x14ac:dyDescent="0.2">
      <c r="B9" s="29" t="s">
        <v>23</v>
      </c>
      <c r="C9" s="16" t="s">
        <v>24</v>
      </c>
      <c r="D9" s="24"/>
      <c r="E9" s="26"/>
      <c r="F9" s="24"/>
      <c r="G9" s="26"/>
      <c r="H9" s="24"/>
      <c r="I9" s="26"/>
      <c r="J9" s="24"/>
      <c r="K9" s="26"/>
      <c r="L9" s="24"/>
      <c r="M9" s="26"/>
      <c r="N9" s="27"/>
      <c r="O9" s="28"/>
      <c r="P9" s="27"/>
      <c r="Q9" s="28"/>
      <c r="R9" s="30"/>
      <c r="S9" s="28"/>
      <c r="T9" s="30"/>
      <c r="U9" s="28"/>
      <c r="V9" s="30">
        <v>2</v>
      </c>
      <c r="W9" s="28">
        <v>2</v>
      </c>
    </row>
    <row r="10" spans="2:23" x14ac:dyDescent="0.2">
      <c r="B10" s="23" t="s">
        <v>25</v>
      </c>
      <c r="C10" s="16" t="s">
        <v>26</v>
      </c>
      <c r="D10" s="24">
        <v>1</v>
      </c>
      <c r="E10" s="26">
        <v>1</v>
      </c>
      <c r="F10" s="24"/>
      <c r="G10" s="26"/>
      <c r="H10" s="24">
        <v>0</v>
      </c>
      <c r="I10" s="26">
        <v>0</v>
      </c>
      <c r="J10" s="24"/>
      <c r="K10" s="26"/>
      <c r="L10" s="24"/>
      <c r="M10" s="26"/>
      <c r="N10" s="27"/>
      <c r="O10" s="28"/>
      <c r="P10" s="27"/>
      <c r="Q10" s="28"/>
      <c r="R10" s="27"/>
      <c r="S10" s="28"/>
      <c r="T10" s="27">
        <v>1</v>
      </c>
      <c r="U10" s="28">
        <v>1</v>
      </c>
      <c r="V10" s="27">
        <v>2</v>
      </c>
      <c r="W10" s="28">
        <v>2</v>
      </c>
    </row>
    <row r="11" spans="2:23" x14ac:dyDescent="0.2">
      <c r="B11" s="23" t="s">
        <v>27</v>
      </c>
      <c r="C11" s="16" t="s">
        <v>28</v>
      </c>
      <c r="D11" s="24"/>
      <c r="E11" s="26"/>
      <c r="F11" s="24"/>
      <c r="G11" s="26"/>
      <c r="H11" s="24"/>
      <c r="I11" s="26"/>
      <c r="J11" s="24"/>
      <c r="K11" s="26"/>
      <c r="L11" s="24"/>
      <c r="M11" s="26"/>
      <c r="N11" s="27"/>
      <c r="O11" s="28"/>
      <c r="P11" s="27">
        <v>1</v>
      </c>
      <c r="Q11" s="28">
        <v>1</v>
      </c>
      <c r="R11" s="27"/>
      <c r="S11" s="28"/>
      <c r="T11" s="27"/>
      <c r="U11" s="28"/>
      <c r="V11" s="27">
        <v>2</v>
      </c>
      <c r="W11" s="28">
        <v>2</v>
      </c>
    </row>
    <row r="12" spans="2:23" ht="13.5" thickBot="1" x14ac:dyDescent="0.25">
      <c r="B12" s="29" t="s">
        <v>29</v>
      </c>
      <c r="C12" s="16" t="s">
        <v>30</v>
      </c>
      <c r="D12" s="24">
        <v>13</v>
      </c>
      <c r="E12" s="26">
        <v>14</v>
      </c>
      <c r="F12" s="24">
        <v>8</v>
      </c>
      <c r="G12" s="26">
        <v>8</v>
      </c>
      <c r="H12" s="24">
        <v>3</v>
      </c>
      <c r="I12" s="26">
        <v>3</v>
      </c>
      <c r="J12" s="24">
        <v>7</v>
      </c>
      <c r="K12" s="26">
        <v>7</v>
      </c>
      <c r="L12" s="24">
        <v>15</v>
      </c>
      <c r="M12" s="26">
        <v>15</v>
      </c>
      <c r="N12" s="27">
        <v>12</v>
      </c>
      <c r="O12" s="28">
        <v>14</v>
      </c>
      <c r="P12" s="27">
        <v>21</v>
      </c>
      <c r="Q12" s="28">
        <v>21</v>
      </c>
      <c r="R12" s="27">
        <v>11</v>
      </c>
      <c r="S12" s="28">
        <v>11</v>
      </c>
      <c r="T12" s="27">
        <v>17</v>
      </c>
      <c r="U12" s="28">
        <v>17</v>
      </c>
      <c r="V12" s="27">
        <v>7</v>
      </c>
      <c r="W12" s="28">
        <v>7</v>
      </c>
    </row>
    <row r="13" spans="2:23" ht="13.5" thickBot="1" x14ac:dyDescent="0.25">
      <c r="B13" s="9" t="s">
        <v>31</v>
      </c>
      <c r="C13" s="10" t="s">
        <v>32</v>
      </c>
      <c r="D13" s="11">
        <v>2136</v>
      </c>
      <c r="E13" s="12">
        <v>2011</v>
      </c>
      <c r="F13" s="11">
        <v>1965</v>
      </c>
      <c r="G13" s="12">
        <v>1869</v>
      </c>
      <c r="H13" s="11">
        <v>1799</v>
      </c>
      <c r="I13" s="12">
        <v>1692</v>
      </c>
      <c r="J13" s="11">
        <v>1696</v>
      </c>
      <c r="K13" s="12">
        <v>1596</v>
      </c>
      <c r="L13" s="11">
        <f>SUM(L14:L28)</f>
        <v>1650</v>
      </c>
      <c r="M13" s="12">
        <f>SUM(M14:M28)</f>
        <v>1564</v>
      </c>
      <c r="N13" s="13">
        <f>SUM(N14:N28)</f>
        <v>1624</v>
      </c>
      <c r="O13" s="14">
        <f>SUM(O14:O28)</f>
        <v>1542</v>
      </c>
      <c r="P13" s="13">
        <v>1770</v>
      </c>
      <c r="Q13" s="14">
        <v>1691</v>
      </c>
      <c r="R13" s="13">
        <v>2210</v>
      </c>
      <c r="S13" s="14">
        <v>2133</v>
      </c>
      <c r="T13" s="13">
        <v>2292</v>
      </c>
      <c r="U13" s="14">
        <v>2231</v>
      </c>
      <c r="V13" s="13">
        <v>2473</v>
      </c>
      <c r="W13" s="14">
        <v>2359</v>
      </c>
    </row>
    <row r="14" spans="2:23" x14ac:dyDescent="0.2">
      <c r="B14" s="31" t="s">
        <v>33</v>
      </c>
      <c r="C14" s="32" t="s">
        <v>34</v>
      </c>
      <c r="D14" s="24">
        <v>26</v>
      </c>
      <c r="E14" s="25">
        <v>22</v>
      </c>
      <c r="F14" s="24">
        <v>19</v>
      </c>
      <c r="G14" s="25">
        <v>19</v>
      </c>
      <c r="H14" s="24">
        <v>23</v>
      </c>
      <c r="I14" s="25">
        <v>22</v>
      </c>
      <c r="J14" s="24">
        <v>29</v>
      </c>
      <c r="K14" s="25">
        <v>29</v>
      </c>
      <c r="L14" s="24">
        <v>24</v>
      </c>
      <c r="M14" s="25">
        <v>24</v>
      </c>
      <c r="N14" s="27">
        <v>17</v>
      </c>
      <c r="O14" s="33">
        <v>17</v>
      </c>
      <c r="P14" s="27">
        <v>11</v>
      </c>
      <c r="Q14" s="33">
        <v>10</v>
      </c>
      <c r="R14" s="27">
        <v>19</v>
      </c>
      <c r="S14" s="33">
        <v>19</v>
      </c>
      <c r="T14" s="27">
        <v>15</v>
      </c>
      <c r="U14" s="33">
        <v>15</v>
      </c>
      <c r="V14" s="27">
        <v>12</v>
      </c>
      <c r="W14" s="33">
        <v>12</v>
      </c>
    </row>
    <row r="15" spans="2:23" x14ac:dyDescent="0.2">
      <c r="B15" s="31" t="s">
        <v>33</v>
      </c>
      <c r="C15" s="32" t="s">
        <v>35</v>
      </c>
      <c r="D15" s="24">
        <v>89</v>
      </c>
      <c r="E15" s="25">
        <v>86</v>
      </c>
      <c r="F15" s="24">
        <v>88</v>
      </c>
      <c r="G15" s="25">
        <v>86</v>
      </c>
      <c r="H15" s="24">
        <v>92</v>
      </c>
      <c r="I15" s="25">
        <v>86</v>
      </c>
      <c r="J15" s="24">
        <v>76</v>
      </c>
      <c r="K15" s="25">
        <v>74</v>
      </c>
      <c r="L15" s="24">
        <v>98</v>
      </c>
      <c r="M15" s="25">
        <v>90</v>
      </c>
      <c r="N15" s="27">
        <v>73</v>
      </c>
      <c r="O15" s="33">
        <v>66</v>
      </c>
      <c r="P15" s="27">
        <v>70</v>
      </c>
      <c r="Q15" s="33">
        <v>71</v>
      </c>
      <c r="R15" s="27">
        <v>75</v>
      </c>
      <c r="S15" s="33">
        <v>70</v>
      </c>
      <c r="T15" s="27">
        <v>78</v>
      </c>
      <c r="U15" s="33">
        <v>79</v>
      </c>
      <c r="V15" s="27">
        <v>93</v>
      </c>
      <c r="W15" s="33">
        <v>87</v>
      </c>
    </row>
    <row r="16" spans="2:23" x14ac:dyDescent="0.2">
      <c r="B16" s="23" t="s">
        <v>36</v>
      </c>
      <c r="C16" s="16" t="s">
        <v>37</v>
      </c>
      <c r="D16" s="34">
        <v>15</v>
      </c>
      <c r="E16" s="26">
        <v>18</v>
      </c>
      <c r="F16" s="34">
        <v>16</v>
      </c>
      <c r="G16" s="26">
        <v>17</v>
      </c>
      <c r="H16" s="34">
        <v>10</v>
      </c>
      <c r="I16" s="26">
        <v>11</v>
      </c>
      <c r="J16" s="34">
        <v>14</v>
      </c>
      <c r="K16" s="26">
        <v>14</v>
      </c>
      <c r="L16" s="34">
        <v>19</v>
      </c>
      <c r="M16" s="26">
        <v>19</v>
      </c>
      <c r="N16" s="35">
        <v>7</v>
      </c>
      <c r="O16" s="28">
        <v>7</v>
      </c>
      <c r="P16" s="35">
        <v>19</v>
      </c>
      <c r="Q16" s="28">
        <v>19</v>
      </c>
      <c r="R16" s="35">
        <v>17</v>
      </c>
      <c r="S16" s="28">
        <v>18</v>
      </c>
      <c r="T16" s="35">
        <v>15</v>
      </c>
      <c r="U16" s="28">
        <v>15</v>
      </c>
      <c r="V16" s="35">
        <v>15</v>
      </c>
      <c r="W16" s="28">
        <v>18</v>
      </c>
    </row>
    <row r="17" spans="2:23" x14ac:dyDescent="0.2">
      <c r="B17" s="23" t="s">
        <v>36</v>
      </c>
      <c r="C17" s="16" t="s">
        <v>38</v>
      </c>
      <c r="D17" s="34">
        <v>35</v>
      </c>
      <c r="E17" s="26">
        <v>35</v>
      </c>
      <c r="F17" s="34">
        <v>25</v>
      </c>
      <c r="G17" s="26">
        <v>25</v>
      </c>
      <c r="H17" s="34">
        <v>13</v>
      </c>
      <c r="I17" s="26">
        <v>14</v>
      </c>
      <c r="J17" s="34">
        <v>17</v>
      </c>
      <c r="K17" s="26">
        <v>16</v>
      </c>
      <c r="L17" s="34">
        <v>27</v>
      </c>
      <c r="M17" s="26">
        <v>27</v>
      </c>
      <c r="N17" s="35">
        <v>15</v>
      </c>
      <c r="O17" s="28">
        <v>15</v>
      </c>
      <c r="P17" s="35">
        <v>28</v>
      </c>
      <c r="Q17" s="28">
        <v>27</v>
      </c>
      <c r="R17" s="35">
        <v>33</v>
      </c>
      <c r="S17" s="28">
        <v>33</v>
      </c>
      <c r="T17" s="35">
        <v>25</v>
      </c>
      <c r="U17" s="28">
        <v>25</v>
      </c>
      <c r="V17" s="35">
        <v>15</v>
      </c>
      <c r="W17" s="28">
        <v>14</v>
      </c>
    </row>
    <row r="18" spans="2:23" x14ac:dyDescent="0.2">
      <c r="B18" s="23" t="s">
        <v>39</v>
      </c>
      <c r="C18" s="16" t="s">
        <v>40</v>
      </c>
      <c r="D18" s="34">
        <v>4</v>
      </c>
      <c r="E18" s="26">
        <v>4</v>
      </c>
      <c r="F18" s="34"/>
      <c r="G18" s="26"/>
      <c r="H18" s="34"/>
      <c r="I18" s="26"/>
      <c r="J18" s="34"/>
      <c r="K18" s="26"/>
      <c r="L18" s="34">
        <v>1</v>
      </c>
      <c r="M18" s="26">
        <v>1</v>
      </c>
      <c r="N18" s="35">
        <v>1</v>
      </c>
      <c r="O18" s="28">
        <v>1</v>
      </c>
      <c r="P18" s="35">
        <v>1</v>
      </c>
      <c r="Q18" s="28">
        <v>1</v>
      </c>
      <c r="R18" s="35">
        <v>0</v>
      </c>
      <c r="S18" s="28">
        <v>0</v>
      </c>
      <c r="T18" s="35">
        <v>0</v>
      </c>
      <c r="U18" s="28">
        <v>0</v>
      </c>
      <c r="V18" s="35">
        <v>2</v>
      </c>
      <c r="W18" s="28">
        <v>2</v>
      </c>
    </row>
    <row r="19" spans="2:23" x14ac:dyDescent="0.2">
      <c r="B19" s="23" t="s">
        <v>41</v>
      </c>
      <c r="C19" s="36" t="s">
        <v>42</v>
      </c>
      <c r="D19" s="34">
        <v>3</v>
      </c>
      <c r="E19" s="26">
        <v>3</v>
      </c>
      <c r="F19" s="34">
        <v>5</v>
      </c>
      <c r="G19" s="26">
        <v>5</v>
      </c>
      <c r="H19" s="34">
        <v>5</v>
      </c>
      <c r="I19" s="26">
        <v>5</v>
      </c>
      <c r="J19" s="34"/>
      <c r="K19" s="26"/>
      <c r="L19" s="34">
        <v>1</v>
      </c>
      <c r="M19" s="26">
        <v>1</v>
      </c>
      <c r="N19" s="35">
        <v>2</v>
      </c>
      <c r="O19" s="28">
        <v>2</v>
      </c>
      <c r="P19" s="35">
        <v>2</v>
      </c>
      <c r="Q19" s="28">
        <v>2</v>
      </c>
      <c r="R19" s="35">
        <v>1</v>
      </c>
      <c r="S19" s="28">
        <v>1</v>
      </c>
      <c r="T19" s="35">
        <v>4</v>
      </c>
      <c r="U19" s="28">
        <v>3</v>
      </c>
      <c r="V19" s="35">
        <v>3</v>
      </c>
      <c r="W19" s="28">
        <v>3</v>
      </c>
    </row>
    <row r="20" spans="2:23" x14ac:dyDescent="0.2">
      <c r="B20" s="23" t="s">
        <v>43</v>
      </c>
      <c r="C20" s="32" t="s">
        <v>44</v>
      </c>
      <c r="D20" s="34"/>
      <c r="E20" s="26"/>
      <c r="F20" s="34"/>
      <c r="G20" s="26"/>
      <c r="H20" s="34"/>
      <c r="I20" s="26"/>
      <c r="J20" s="34"/>
      <c r="K20" s="26"/>
      <c r="L20" s="34">
        <v>1</v>
      </c>
      <c r="M20" s="26">
        <v>1</v>
      </c>
      <c r="N20" s="35">
        <v>1</v>
      </c>
      <c r="O20" s="28">
        <v>1</v>
      </c>
      <c r="P20" s="35"/>
      <c r="Q20" s="28"/>
      <c r="R20" s="35">
        <v>1</v>
      </c>
      <c r="S20" s="28">
        <v>1</v>
      </c>
      <c r="T20" s="35">
        <v>1</v>
      </c>
      <c r="U20" s="28">
        <v>1</v>
      </c>
      <c r="V20" s="35"/>
      <c r="W20" s="28"/>
    </row>
    <row r="21" spans="2:23" x14ac:dyDescent="0.2">
      <c r="B21" s="23" t="s">
        <v>45</v>
      </c>
      <c r="C21" s="32" t="s">
        <v>46</v>
      </c>
      <c r="D21" s="34"/>
      <c r="E21" s="26"/>
      <c r="F21" s="34"/>
      <c r="G21" s="26"/>
      <c r="H21" s="34">
        <v>1</v>
      </c>
      <c r="I21" s="26">
        <v>1</v>
      </c>
      <c r="J21" s="34">
        <v>2</v>
      </c>
      <c r="K21" s="26">
        <v>2</v>
      </c>
      <c r="L21" s="34"/>
      <c r="M21" s="26"/>
      <c r="N21" s="35">
        <v>4</v>
      </c>
      <c r="O21" s="28">
        <v>4</v>
      </c>
      <c r="P21" s="35"/>
      <c r="Q21" s="28"/>
      <c r="R21" s="35">
        <v>0</v>
      </c>
      <c r="S21" s="28">
        <v>0</v>
      </c>
      <c r="T21" s="35">
        <v>1</v>
      </c>
      <c r="U21" s="28">
        <v>1</v>
      </c>
      <c r="V21" s="35"/>
      <c r="W21" s="28"/>
    </row>
    <row r="22" spans="2:23" x14ac:dyDescent="0.2">
      <c r="B22" s="23" t="s">
        <v>47</v>
      </c>
      <c r="C22" s="32" t="s">
        <v>48</v>
      </c>
      <c r="D22" s="34">
        <v>1045</v>
      </c>
      <c r="E22" s="26">
        <v>1015</v>
      </c>
      <c r="F22" s="34">
        <v>969</v>
      </c>
      <c r="G22" s="26">
        <v>951</v>
      </c>
      <c r="H22" s="34">
        <v>776</v>
      </c>
      <c r="I22" s="26">
        <v>767</v>
      </c>
      <c r="J22" s="34">
        <v>713</v>
      </c>
      <c r="K22" s="26">
        <v>708</v>
      </c>
      <c r="L22" s="34">
        <v>740</v>
      </c>
      <c r="M22" s="26">
        <v>730</v>
      </c>
      <c r="N22" s="35">
        <v>698</v>
      </c>
      <c r="O22" s="28">
        <v>687</v>
      </c>
      <c r="P22" s="35">
        <v>826</v>
      </c>
      <c r="Q22" s="28">
        <v>810</v>
      </c>
      <c r="R22" s="35">
        <v>1256</v>
      </c>
      <c r="S22" s="28">
        <v>1238</v>
      </c>
      <c r="T22" s="35">
        <v>1352</v>
      </c>
      <c r="U22" s="28">
        <v>1339</v>
      </c>
      <c r="V22" s="35">
        <v>1468</v>
      </c>
      <c r="W22" s="28">
        <v>1453</v>
      </c>
    </row>
    <row r="23" spans="2:23" x14ac:dyDescent="0.2">
      <c r="B23" s="23" t="s">
        <v>49</v>
      </c>
      <c r="C23" s="16" t="s">
        <v>50</v>
      </c>
      <c r="D23" s="34">
        <v>815</v>
      </c>
      <c r="E23" s="26">
        <v>733</v>
      </c>
      <c r="F23" s="34">
        <v>750</v>
      </c>
      <c r="G23" s="26">
        <v>681</v>
      </c>
      <c r="H23" s="34">
        <v>790</v>
      </c>
      <c r="I23" s="26">
        <v>708</v>
      </c>
      <c r="J23" s="34">
        <v>759</v>
      </c>
      <c r="K23" s="26">
        <v>673</v>
      </c>
      <c r="L23" s="34">
        <v>652</v>
      </c>
      <c r="M23" s="26">
        <v>591</v>
      </c>
      <c r="N23" s="35">
        <v>703</v>
      </c>
      <c r="O23" s="28">
        <v>644</v>
      </c>
      <c r="P23" s="35">
        <v>715</v>
      </c>
      <c r="Q23" s="28">
        <v>659</v>
      </c>
      <c r="R23" s="35">
        <v>722</v>
      </c>
      <c r="S23" s="28">
        <v>671</v>
      </c>
      <c r="T23" s="35">
        <v>706</v>
      </c>
      <c r="U23" s="28">
        <v>661</v>
      </c>
      <c r="V23" s="35">
        <v>755</v>
      </c>
      <c r="W23" s="28">
        <v>668</v>
      </c>
    </row>
    <row r="24" spans="2:23" x14ac:dyDescent="0.2">
      <c r="B24" s="23" t="s">
        <v>51</v>
      </c>
      <c r="C24" s="37" t="s">
        <v>52</v>
      </c>
      <c r="D24" s="34">
        <v>8</v>
      </c>
      <c r="E24" s="26">
        <v>9</v>
      </c>
      <c r="F24" s="34">
        <v>16</v>
      </c>
      <c r="G24" s="26">
        <v>15</v>
      </c>
      <c r="H24" s="34">
        <v>14</v>
      </c>
      <c r="I24" s="26">
        <v>13</v>
      </c>
      <c r="J24" s="34">
        <v>12</v>
      </c>
      <c r="K24" s="26">
        <v>10</v>
      </c>
      <c r="L24" s="34">
        <v>12</v>
      </c>
      <c r="M24" s="26">
        <v>12</v>
      </c>
      <c r="N24" s="35">
        <v>15</v>
      </c>
      <c r="O24" s="28">
        <v>15</v>
      </c>
      <c r="P24" s="35">
        <v>17</v>
      </c>
      <c r="Q24" s="28">
        <v>15</v>
      </c>
      <c r="R24" s="35">
        <v>9</v>
      </c>
      <c r="S24" s="28">
        <v>7</v>
      </c>
      <c r="T24" s="35">
        <v>7</v>
      </c>
      <c r="U24" s="28">
        <v>6</v>
      </c>
      <c r="V24" s="35">
        <v>8</v>
      </c>
      <c r="W24" s="28">
        <v>8</v>
      </c>
    </row>
    <row r="25" spans="2:23" x14ac:dyDescent="0.2">
      <c r="B25" s="23" t="s">
        <v>53</v>
      </c>
      <c r="C25" s="16" t="s">
        <v>54</v>
      </c>
      <c r="D25" s="34">
        <v>3</v>
      </c>
      <c r="E25" s="26">
        <v>2</v>
      </c>
      <c r="F25" s="34">
        <v>1</v>
      </c>
      <c r="G25" s="26">
        <v>1</v>
      </c>
      <c r="H25" s="34">
        <v>4</v>
      </c>
      <c r="I25" s="26">
        <v>5</v>
      </c>
      <c r="J25" s="34">
        <v>1</v>
      </c>
      <c r="K25" s="26">
        <v>1</v>
      </c>
      <c r="L25" s="34">
        <v>2</v>
      </c>
      <c r="M25" s="26">
        <v>2</v>
      </c>
      <c r="N25" s="35">
        <v>1</v>
      </c>
      <c r="O25" s="28">
        <v>1</v>
      </c>
      <c r="P25" s="35">
        <v>2</v>
      </c>
      <c r="Q25" s="28">
        <v>2</v>
      </c>
      <c r="R25" s="35">
        <v>4</v>
      </c>
      <c r="S25" s="28">
        <v>4</v>
      </c>
      <c r="T25" s="35">
        <v>3</v>
      </c>
      <c r="U25" s="28">
        <v>2</v>
      </c>
      <c r="V25" s="35">
        <v>2</v>
      </c>
      <c r="W25" s="28">
        <v>2</v>
      </c>
    </row>
    <row r="26" spans="2:23" x14ac:dyDescent="0.2">
      <c r="B26" s="23" t="s">
        <v>55</v>
      </c>
      <c r="C26" s="32" t="s">
        <v>56</v>
      </c>
      <c r="D26" s="34">
        <v>20</v>
      </c>
      <c r="E26" s="26">
        <v>20</v>
      </c>
      <c r="F26" s="34">
        <v>24</v>
      </c>
      <c r="G26" s="26">
        <v>24</v>
      </c>
      <c r="H26" s="34">
        <v>14</v>
      </c>
      <c r="I26" s="26">
        <v>12</v>
      </c>
      <c r="J26" s="34">
        <v>19</v>
      </c>
      <c r="K26" s="26">
        <v>19</v>
      </c>
      <c r="L26" s="34">
        <v>9</v>
      </c>
      <c r="M26" s="26">
        <v>8</v>
      </c>
      <c r="N26" s="35">
        <v>15</v>
      </c>
      <c r="O26" s="28">
        <v>14</v>
      </c>
      <c r="P26" s="35">
        <v>4</v>
      </c>
      <c r="Q26" s="28">
        <v>4</v>
      </c>
      <c r="R26" s="35">
        <v>12</v>
      </c>
      <c r="S26" s="28">
        <v>12</v>
      </c>
      <c r="T26" s="35">
        <v>14</v>
      </c>
      <c r="U26" s="28">
        <v>13</v>
      </c>
      <c r="V26" s="35">
        <v>15</v>
      </c>
      <c r="W26" s="28">
        <v>14</v>
      </c>
    </row>
    <row r="27" spans="2:23" x14ac:dyDescent="0.2">
      <c r="B27" s="23" t="s">
        <v>57</v>
      </c>
      <c r="C27" s="37" t="s">
        <v>58</v>
      </c>
      <c r="D27" s="34">
        <v>31</v>
      </c>
      <c r="E27" s="26">
        <v>31</v>
      </c>
      <c r="F27" s="34">
        <v>16</v>
      </c>
      <c r="G27" s="26">
        <v>16</v>
      </c>
      <c r="H27" s="34">
        <v>20</v>
      </c>
      <c r="I27" s="26">
        <v>21</v>
      </c>
      <c r="J27" s="34">
        <v>19</v>
      </c>
      <c r="K27" s="26">
        <v>20</v>
      </c>
      <c r="L27" s="34">
        <v>24</v>
      </c>
      <c r="M27" s="26">
        <v>23</v>
      </c>
      <c r="N27" s="35">
        <v>32</v>
      </c>
      <c r="O27" s="28">
        <v>32</v>
      </c>
      <c r="P27" s="35">
        <v>37</v>
      </c>
      <c r="Q27" s="28">
        <v>38</v>
      </c>
      <c r="R27" s="35">
        <v>29</v>
      </c>
      <c r="S27" s="28">
        <v>30</v>
      </c>
      <c r="T27" s="35">
        <v>36</v>
      </c>
      <c r="U27" s="28">
        <v>37</v>
      </c>
      <c r="V27" s="35">
        <v>32</v>
      </c>
      <c r="W27" s="28">
        <v>32</v>
      </c>
    </row>
    <row r="28" spans="2:23" x14ac:dyDescent="0.2">
      <c r="B28" s="23" t="s">
        <v>59</v>
      </c>
      <c r="C28" s="16" t="s">
        <v>60</v>
      </c>
      <c r="D28" s="34">
        <v>42</v>
      </c>
      <c r="E28" s="26">
        <v>33</v>
      </c>
      <c r="F28" s="34">
        <v>36</v>
      </c>
      <c r="G28" s="26">
        <v>29</v>
      </c>
      <c r="H28" s="34">
        <v>37</v>
      </c>
      <c r="I28" s="26">
        <v>27</v>
      </c>
      <c r="J28" s="34">
        <v>35</v>
      </c>
      <c r="K28" s="26">
        <v>30</v>
      </c>
      <c r="L28" s="34">
        <v>40</v>
      </c>
      <c r="M28" s="26">
        <v>35</v>
      </c>
      <c r="N28" s="35">
        <v>40</v>
      </c>
      <c r="O28" s="28">
        <v>36</v>
      </c>
      <c r="P28" s="35">
        <v>38</v>
      </c>
      <c r="Q28" s="28">
        <v>33</v>
      </c>
      <c r="R28" s="35">
        <v>32</v>
      </c>
      <c r="S28" s="28">
        <v>29</v>
      </c>
      <c r="T28" s="35">
        <v>34</v>
      </c>
      <c r="U28" s="28">
        <v>33</v>
      </c>
      <c r="V28" s="35">
        <v>51</v>
      </c>
      <c r="W28" s="28">
        <v>44</v>
      </c>
    </row>
    <row r="29" spans="2:23" s="45" customFormat="1" ht="13.5" thickBot="1" x14ac:dyDescent="0.25">
      <c r="B29" s="38" t="s">
        <v>61</v>
      </c>
      <c r="C29" s="39" t="s">
        <v>62</v>
      </c>
      <c r="D29" s="40"/>
      <c r="E29" s="41"/>
      <c r="F29" s="40"/>
      <c r="G29" s="41"/>
      <c r="H29" s="40"/>
      <c r="I29" s="41"/>
      <c r="J29" s="40"/>
      <c r="K29" s="41"/>
      <c r="L29" s="40"/>
      <c r="M29" s="41"/>
      <c r="N29" s="42"/>
      <c r="O29" s="43"/>
      <c r="P29" s="42"/>
      <c r="Q29" s="43"/>
      <c r="R29" s="42"/>
      <c r="S29" s="43"/>
      <c r="T29" s="44">
        <v>1</v>
      </c>
      <c r="U29" s="22">
        <v>1</v>
      </c>
      <c r="V29" s="44">
        <v>2</v>
      </c>
      <c r="W29" s="22">
        <v>2</v>
      </c>
    </row>
    <row r="30" spans="2:23" ht="18.75" thickBot="1" x14ac:dyDescent="0.25">
      <c r="B30" s="46" t="s">
        <v>63</v>
      </c>
      <c r="C30" s="47" t="s">
        <v>64</v>
      </c>
      <c r="D30" s="48"/>
      <c r="E30" s="49"/>
      <c r="F30" s="48"/>
      <c r="G30" s="49"/>
      <c r="H30" s="50"/>
      <c r="I30" s="51"/>
      <c r="J30" s="50">
        <v>1</v>
      </c>
      <c r="K30" s="51">
        <v>1</v>
      </c>
      <c r="L30" s="50"/>
      <c r="M30" s="51"/>
      <c r="N30" s="13">
        <f>SUM(N31,N33)</f>
        <v>1</v>
      </c>
      <c r="O30" s="14">
        <f>SUM(O31,O33)</f>
        <v>1</v>
      </c>
      <c r="P30" s="13">
        <v>3</v>
      </c>
      <c r="Q30" s="14">
        <v>3</v>
      </c>
      <c r="R30" s="13">
        <v>1</v>
      </c>
      <c r="S30" s="14">
        <v>1</v>
      </c>
      <c r="T30" s="13">
        <v>2</v>
      </c>
      <c r="U30" s="14">
        <v>2</v>
      </c>
      <c r="V30" s="13"/>
      <c r="W30" s="14"/>
    </row>
    <row r="31" spans="2:23" x14ac:dyDescent="0.2">
      <c r="B31" s="52" t="s">
        <v>65</v>
      </c>
      <c r="C31" s="53" t="s">
        <v>66</v>
      </c>
      <c r="D31" s="54"/>
      <c r="E31" s="55"/>
      <c r="F31" s="54"/>
      <c r="G31" s="55"/>
      <c r="H31" s="56"/>
      <c r="I31" s="57"/>
      <c r="J31" s="56"/>
      <c r="K31" s="57"/>
      <c r="L31" s="56"/>
      <c r="M31" s="57"/>
      <c r="N31" s="21">
        <v>1</v>
      </c>
      <c r="O31" s="58">
        <v>1</v>
      </c>
      <c r="P31" s="21">
        <v>3</v>
      </c>
      <c r="Q31" s="58">
        <v>3</v>
      </c>
      <c r="R31" s="21"/>
      <c r="S31" s="58"/>
      <c r="T31" s="21">
        <v>2</v>
      </c>
      <c r="U31" s="58">
        <v>2</v>
      </c>
      <c r="V31" s="21"/>
      <c r="W31" s="58"/>
    </row>
    <row r="32" spans="2:23" s="63" customFormat="1" ht="22.5" x14ac:dyDescent="0.2">
      <c r="B32" s="59" t="s">
        <v>67</v>
      </c>
      <c r="C32" s="60" t="s">
        <v>68</v>
      </c>
      <c r="D32" s="34"/>
      <c r="E32" s="26"/>
      <c r="F32" s="34"/>
      <c r="G32" s="26"/>
      <c r="H32" s="61"/>
      <c r="I32" s="62"/>
      <c r="J32" s="61"/>
      <c r="K32" s="62"/>
      <c r="L32" s="61"/>
      <c r="M32" s="62"/>
      <c r="N32" s="35"/>
      <c r="O32" s="28"/>
      <c r="P32" s="35"/>
      <c r="Q32" s="28"/>
      <c r="R32" s="35">
        <v>1</v>
      </c>
      <c r="S32" s="28">
        <v>1</v>
      </c>
      <c r="T32" s="35">
        <v>0</v>
      </c>
      <c r="U32" s="28">
        <v>0</v>
      </c>
      <c r="V32" s="35"/>
      <c r="W32" s="28"/>
    </row>
    <row r="33" spans="2:23" ht="13.5" thickBot="1" x14ac:dyDescent="0.25">
      <c r="B33" s="64" t="s">
        <v>69</v>
      </c>
      <c r="C33" s="65" t="s">
        <v>70</v>
      </c>
      <c r="D33" s="66"/>
      <c r="E33" s="67"/>
      <c r="F33" s="66"/>
      <c r="G33" s="67"/>
      <c r="H33" s="66"/>
      <c r="I33" s="67"/>
      <c r="J33" s="68">
        <v>1</v>
      </c>
      <c r="K33" s="69">
        <v>1</v>
      </c>
      <c r="L33" s="68"/>
      <c r="M33" s="69"/>
      <c r="N33" s="70"/>
      <c r="O33" s="71"/>
      <c r="P33" s="70"/>
      <c r="Q33" s="71"/>
      <c r="R33" s="70"/>
      <c r="S33" s="71"/>
      <c r="T33" s="70"/>
      <c r="U33" s="71"/>
      <c r="V33" s="70"/>
      <c r="W33" s="71"/>
    </row>
    <row r="34" spans="2:23" ht="18.75" thickBot="1" x14ac:dyDescent="0.25">
      <c r="B34" s="9" t="s">
        <v>71</v>
      </c>
      <c r="C34" s="10" t="s">
        <v>72</v>
      </c>
      <c r="D34" s="11">
        <v>54</v>
      </c>
      <c r="E34" s="12">
        <v>54</v>
      </c>
      <c r="F34" s="11">
        <v>154</v>
      </c>
      <c r="G34" s="12">
        <v>154</v>
      </c>
      <c r="H34" s="11">
        <v>126</v>
      </c>
      <c r="I34" s="12">
        <v>125</v>
      </c>
      <c r="J34" s="11">
        <v>204</v>
      </c>
      <c r="K34" s="12">
        <v>203</v>
      </c>
      <c r="L34" s="11">
        <f>SUM(L35:L39)</f>
        <v>419</v>
      </c>
      <c r="M34" s="12">
        <f>SUM(M35:M39)</f>
        <v>420</v>
      </c>
      <c r="N34" s="13">
        <f>SUM(N35:N39)</f>
        <v>142</v>
      </c>
      <c r="O34" s="14">
        <f>SUM(O35:O39)</f>
        <v>142</v>
      </c>
      <c r="P34" s="13">
        <v>163</v>
      </c>
      <c r="Q34" s="14">
        <v>163</v>
      </c>
      <c r="R34" s="13">
        <v>309</v>
      </c>
      <c r="S34" s="14">
        <v>309</v>
      </c>
      <c r="T34" s="13">
        <v>131</v>
      </c>
      <c r="U34" s="14">
        <v>131</v>
      </c>
      <c r="V34" s="13">
        <v>187</v>
      </c>
      <c r="W34" s="14">
        <v>187</v>
      </c>
    </row>
    <row r="35" spans="2:23" x14ac:dyDescent="0.2">
      <c r="B35" s="72" t="s">
        <v>73</v>
      </c>
      <c r="C35" s="32" t="s">
        <v>74</v>
      </c>
      <c r="D35" s="24">
        <v>2</v>
      </c>
      <c r="E35" s="25">
        <v>2</v>
      </c>
      <c r="F35" s="24">
        <v>3</v>
      </c>
      <c r="G35" s="25">
        <v>3</v>
      </c>
      <c r="H35" s="24">
        <v>2</v>
      </c>
      <c r="I35" s="25">
        <v>2</v>
      </c>
      <c r="J35" s="24">
        <v>2</v>
      </c>
      <c r="K35" s="25">
        <v>2</v>
      </c>
      <c r="L35" s="24">
        <v>1</v>
      </c>
      <c r="M35" s="25">
        <v>1</v>
      </c>
      <c r="N35" s="27"/>
      <c r="O35" s="33"/>
      <c r="P35" s="27"/>
      <c r="Q35" s="33"/>
      <c r="R35" s="27">
        <v>0</v>
      </c>
      <c r="S35" s="33">
        <v>0</v>
      </c>
      <c r="T35" s="27">
        <v>0</v>
      </c>
      <c r="U35" s="33">
        <v>0</v>
      </c>
      <c r="V35" s="27">
        <v>1</v>
      </c>
      <c r="W35" s="33">
        <v>1</v>
      </c>
    </row>
    <row r="36" spans="2:23" x14ac:dyDescent="0.2">
      <c r="B36" s="23" t="s">
        <v>75</v>
      </c>
      <c r="C36" s="37" t="s">
        <v>76</v>
      </c>
      <c r="D36" s="34">
        <v>27</v>
      </c>
      <c r="E36" s="26">
        <v>27</v>
      </c>
      <c r="F36" s="34">
        <v>113</v>
      </c>
      <c r="G36" s="26">
        <v>113</v>
      </c>
      <c r="H36" s="34">
        <v>78</v>
      </c>
      <c r="I36" s="26">
        <v>78</v>
      </c>
      <c r="J36" s="34">
        <v>148</v>
      </c>
      <c r="K36" s="26">
        <v>147</v>
      </c>
      <c r="L36" s="34">
        <v>356</v>
      </c>
      <c r="M36" s="26">
        <v>356</v>
      </c>
      <c r="N36" s="35">
        <v>109</v>
      </c>
      <c r="O36" s="28">
        <v>109</v>
      </c>
      <c r="P36" s="35">
        <v>132</v>
      </c>
      <c r="Q36" s="28">
        <v>132</v>
      </c>
      <c r="R36" s="35">
        <v>255</v>
      </c>
      <c r="S36" s="28">
        <v>255</v>
      </c>
      <c r="T36" s="35">
        <v>105</v>
      </c>
      <c r="U36" s="28">
        <v>105</v>
      </c>
      <c r="V36" s="35">
        <v>154</v>
      </c>
      <c r="W36" s="28">
        <v>154</v>
      </c>
    </row>
    <row r="37" spans="2:23" x14ac:dyDescent="0.2">
      <c r="B37" s="23" t="s">
        <v>77</v>
      </c>
      <c r="C37" s="16" t="s">
        <v>78</v>
      </c>
      <c r="D37" s="34">
        <v>2</v>
      </c>
      <c r="E37" s="26">
        <v>2</v>
      </c>
      <c r="F37" s="34">
        <v>2</v>
      </c>
      <c r="G37" s="26">
        <v>2</v>
      </c>
      <c r="H37" s="34">
        <v>3</v>
      </c>
      <c r="I37" s="26">
        <v>2</v>
      </c>
      <c r="J37" s="34">
        <v>9</v>
      </c>
      <c r="K37" s="26">
        <v>9</v>
      </c>
      <c r="L37" s="34">
        <v>4</v>
      </c>
      <c r="M37" s="26">
        <v>5</v>
      </c>
      <c r="N37" s="35">
        <v>5</v>
      </c>
      <c r="O37" s="28">
        <v>5</v>
      </c>
      <c r="P37" s="35">
        <v>2</v>
      </c>
      <c r="Q37" s="28">
        <v>2</v>
      </c>
      <c r="R37" s="35">
        <v>5</v>
      </c>
      <c r="S37" s="28">
        <v>5</v>
      </c>
      <c r="T37" s="35">
        <v>12</v>
      </c>
      <c r="U37" s="28">
        <v>12</v>
      </c>
      <c r="V37" s="35">
        <v>4</v>
      </c>
      <c r="W37" s="28">
        <v>4</v>
      </c>
    </row>
    <row r="38" spans="2:23" x14ac:dyDescent="0.2">
      <c r="B38" s="73" t="s">
        <v>79</v>
      </c>
      <c r="C38" s="32" t="s">
        <v>80</v>
      </c>
      <c r="D38" s="34">
        <v>20</v>
      </c>
      <c r="E38" s="26">
        <v>20</v>
      </c>
      <c r="F38" s="34">
        <v>36</v>
      </c>
      <c r="G38" s="26">
        <v>36</v>
      </c>
      <c r="H38" s="34">
        <v>43</v>
      </c>
      <c r="I38" s="26">
        <v>43</v>
      </c>
      <c r="J38" s="34">
        <v>45</v>
      </c>
      <c r="K38" s="26">
        <v>45</v>
      </c>
      <c r="L38" s="34">
        <v>58</v>
      </c>
      <c r="M38" s="26">
        <v>58</v>
      </c>
      <c r="N38" s="35">
        <v>28</v>
      </c>
      <c r="O38" s="28">
        <v>28</v>
      </c>
      <c r="P38" s="35">
        <v>29</v>
      </c>
      <c r="Q38" s="28">
        <v>29</v>
      </c>
      <c r="R38" s="35">
        <v>49</v>
      </c>
      <c r="S38" s="28">
        <v>49</v>
      </c>
      <c r="T38" s="35">
        <v>14</v>
      </c>
      <c r="U38" s="28">
        <v>14</v>
      </c>
      <c r="V38" s="35">
        <v>28</v>
      </c>
      <c r="W38" s="28">
        <v>28</v>
      </c>
    </row>
    <row r="39" spans="2:23" ht="13.5" thickBot="1" x14ac:dyDescent="0.25">
      <c r="B39" s="73" t="s">
        <v>81</v>
      </c>
      <c r="C39" s="16" t="s">
        <v>82</v>
      </c>
      <c r="D39" s="34">
        <v>3</v>
      </c>
      <c r="E39" s="26">
        <v>3</v>
      </c>
      <c r="F39" s="34"/>
      <c r="G39" s="26"/>
      <c r="H39" s="34"/>
      <c r="I39" s="26"/>
      <c r="J39" s="34"/>
      <c r="K39" s="26"/>
      <c r="L39" s="34"/>
      <c r="M39" s="26"/>
      <c r="N39" s="35"/>
      <c r="O39" s="28"/>
      <c r="P39" s="35"/>
      <c r="Q39" s="28"/>
      <c r="R39" s="35">
        <v>0</v>
      </c>
      <c r="S39" s="28">
        <v>0</v>
      </c>
      <c r="T39" s="35">
        <v>0</v>
      </c>
      <c r="U39" s="28">
        <v>0</v>
      </c>
      <c r="V39" s="35"/>
      <c r="W39" s="28"/>
    </row>
    <row r="40" spans="2:23" ht="18.75" thickBot="1" x14ac:dyDescent="0.25">
      <c r="B40" s="9" t="s">
        <v>83</v>
      </c>
      <c r="C40" s="10" t="s">
        <v>84</v>
      </c>
      <c r="D40" s="11">
        <v>2994</v>
      </c>
      <c r="E40" s="12">
        <v>2937</v>
      </c>
      <c r="F40" s="11">
        <v>3265</v>
      </c>
      <c r="G40" s="12">
        <v>3200</v>
      </c>
      <c r="H40" s="11">
        <v>3431</v>
      </c>
      <c r="I40" s="12">
        <v>3382</v>
      </c>
      <c r="J40" s="11">
        <v>3326</v>
      </c>
      <c r="K40" s="12">
        <v>3287</v>
      </c>
      <c r="L40" s="11">
        <f>SUM(L41:L45)</f>
        <v>4130</v>
      </c>
      <c r="M40" s="12">
        <f>SUM(M41:M45)</f>
        <v>4073</v>
      </c>
      <c r="N40" s="13">
        <f>SUM(N41:N45)</f>
        <v>4260</v>
      </c>
      <c r="O40" s="14">
        <f>SUM(O41:O45)</f>
        <v>4211</v>
      </c>
      <c r="P40" s="13">
        <v>5325</v>
      </c>
      <c r="Q40" s="14">
        <v>5227</v>
      </c>
      <c r="R40" s="13">
        <v>6062</v>
      </c>
      <c r="S40" s="14">
        <v>5988</v>
      </c>
      <c r="T40" s="13">
        <v>6345</v>
      </c>
      <c r="U40" s="14">
        <v>6238</v>
      </c>
      <c r="V40" s="13">
        <v>6505</v>
      </c>
      <c r="W40" s="14">
        <v>6442</v>
      </c>
    </row>
    <row r="41" spans="2:23" x14ac:dyDescent="0.2">
      <c r="B41" s="31" t="s">
        <v>85</v>
      </c>
      <c r="C41" s="32" t="s">
        <v>86</v>
      </c>
      <c r="D41" s="24">
        <v>66</v>
      </c>
      <c r="E41" s="25">
        <v>64</v>
      </c>
      <c r="F41" s="24">
        <v>71</v>
      </c>
      <c r="G41" s="25">
        <v>68</v>
      </c>
      <c r="H41" s="24">
        <v>63</v>
      </c>
      <c r="I41" s="25">
        <v>63</v>
      </c>
      <c r="J41" s="24">
        <v>57</v>
      </c>
      <c r="K41" s="25">
        <v>55</v>
      </c>
      <c r="L41" s="24">
        <v>57</v>
      </c>
      <c r="M41" s="25">
        <v>55</v>
      </c>
      <c r="N41" s="27">
        <v>54</v>
      </c>
      <c r="O41" s="33">
        <v>54</v>
      </c>
      <c r="P41" s="27">
        <v>79</v>
      </c>
      <c r="Q41" s="33">
        <v>78</v>
      </c>
      <c r="R41" s="27">
        <v>91</v>
      </c>
      <c r="S41" s="33">
        <v>90</v>
      </c>
      <c r="T41" s="27">
        <v>89</v>
      </c>
      <c r="U41" s="33">
        <v>88</v>
      </c>
      <c r="V41" s="27">
        <v>67</v>
      </c>
      <c r="W41" s="33">
        <v>66</v>
      </c>
    </row>
    <row r="42" spans="2:23" x14ac:dyDescent="0.2">
      <c r="B42" s="23" t="s">
        <v>87</v>
      </c>
      <c r="C42" s="32" t="s">
        <v>88</v>
      </c>
      <c r="D42" s="34">
        <v>1</v>
      </c>
      <c r="E42" s="26">
        <v>1</v>
      </c>
      <c r="F42" s="34">
        <v>1</v>
      </c>
      <c r="G42" s="26">
        <v>1</v>
      </c>
      <c r="H42" s="34"/>
      <c r="I42" s="26"/>
      <c r="J42" s="34">
        <v>1</v>
      </c>
      <c r="K42" s="26"/>
      <c r="L42" s="34">
        <v>0</v>
      </c>
      <c r="M42" s="26"/>
      <c r="N42" s="35"/>
      <c r="O42" s="28"/>
      <c r="P42" s="35">
        <v>1</v>
      </c>
      <c r="Q42" s="28">
        <v>1</v>
      </c>
      <c r="R42" s="35">
        <v>1</v>
      </c>
      <c r="S42" s="28">
        <v>1</v>
      </c>
      <c r="T42" s="35">
        <v>3</v>
      </c>
      <c r="U42" s="28">
        <v>3</v>
      </c>
      <c r="V42" s="35"/>
      <c r="W42" s="28"/>
    </row>
    <row r="43" spans="2:23" x14ac:dyDescent="0.2">
      <c r="B43" s="23" t="s">
        <v>89</v>
      </c>
      <c r="C43" s="32" t="s">
        <v>90</v>
      </c>
      <c r="D43" s="34">
        <v>5</v>
      </c>
      <c r="E43" s="26">
        <v>5</v>
      </c>
      <c r="F43" s="34">
        <v>10</v>
      </c>
      <c r="G43" s="26">
        <v>10</v>
      </c>
      <c r="H43" s="34">
        <v>11</v>
      </c>
      <c r="I43" s="26">
        <v>11</v>
      </c>
      <c r="J43" s="34">
        <v>4</v>
      </c>
      <c r="K43" s="26">
        <v>3</v>
      </c>
      <c r="L43" s="34">
        <v>3</v>
      </c>
      <c r="M43" s="26">
        <v>3</v>
      </c>
      <c r="N43" s="35">
        <v>5</v>
      </c>
      <c r="O43" s="28">
        <v>5</v>
      </c>
      <c r="P43" s="35">
        <v>4</v>
      </c>
      <c r="Q43" s="28">
        <v>4</v>
      </c>
      <c r="R43" s="35">
        <v>4</v>
      </c>
      <c r="S43" s="28">
        <v>4</v>
      </c>
      <c r="T43" s="35">
        <v>7</v>
      </c>
      <c r="U43" s="28">
        <v>6</v>
      </c>
      <c r="V43" s="35">
        <v>3</v>
      </c>
      <c r="W43" s="28">
        <v>3</v>
      </c>
    </row>
    <row r="44" spans="2:23" x14ac:dyDescent="0.2">
      <c r="B44" s="23" t="s">
        <v>91</v>
      </c>
      <c r="C44" s="32" t="s">
        <v>92</v>
      </c>
      <c r="D44" s="34">
        <v>2771</v>
      </c>
      <c r="E44" s="26">
        <v>2725</v>
      </c>
      <c r="F44" s="34">
        <v>2942</v>
      </c>
      <c r="G44" s="26">
        <v>2895</v>
      </c>
      <c r="H44" s="34">
        <v>3068</v>
      </c>
      <c r="I44" s="26">
        <v>3032</v>
      </c>
      <c r="J44" s="34">
        <v>3004</v>
      </c>
      <c r="K44" s="26">
        <v>2976</v>
      </c>
      <c r="L44" s="34">
        <v>3767</v>
      </c>
      <c r="M44" s="26">
        <v>3729</v>
      </c>
      <c r="N44" s="35">
        <v>3868</v>
      </c>
      <c r="O44" s="28">
        <v>3830</v>
      </c>
      <c r="P44" s="35">
        <v>4823</v>
      </c>
      <c r="Q44" s="28">
        <v>4747</v>
      </c>
      <c r="R44" s="35">
        <v>5572</v>
      </c>
      <c r="S44" s="28">
        <v>5513</v>
      </c>
      <c r="T44" s="35">
        <v>5818</v>
      </c>
      <c r="U44" s="28">
        <v>5735</v>
      </c>
      <c r="V44" s="35">
        <v>5996</v>
      </c>
      <c r="W44" s="28">
        <v>5947</v>
      </c>
    </row>
    <row r="45" spans="2:23" ht="13.5" thickBot="1" x14ac:dyDescent="0.25">
      <c r="B45" s="23" t="s">
        <v>93</v>
      </c>
      <c r="C45" s="16" t="s">
        <v>94</v>
      </c>
      <c r="D45" s="34">
        <v>151</v>
      </c>
      <c r="E45" s="26">
        <v>142</v>
      </c>
      <c r="F45" s="34">
        <v>241</v>
      </c>
      <c r="G45" s="26">
        <v>226</v>
      </c>
      <c r="H45" s="34">
        <v>289</v>
      </c>
      <c r="I45" s="26">
        <v>276</v>
      </c>
      <c r="J45" s="34">
        <v>260</v>
      </c>
      <c r="K45" s="26">
        <v>253</v>
      </c>
      <c r="L45" s="34">
        <v>303</v>
      </c>
      <c r="M45" s="26">
        <v>286</v>
      </c>
      <c r="N45" s="35">
        <v>333</v>
      </c>
      <c r="O45" s="28">
        <v>322</v>
      </c>
      <c r="P45" s="35">
        <v>418</v>
      </c>
      <c r="Q45" s="28">
        <v>397</v>
      </c>
      <c r="R45" s="35">
        <v>394</v>
      </c>
      <c r="S45" s="28">
        <v>380</v>
      </c>
      <c r="T45" s="35">
        <v>428</v>
      </c>
      <c r="U45" s="28">
        <v>406</v>
      </c>
      <c r="V45" s="35">
        <v>439</v>
      </c>
      <c r="W45" s="28">
        <v>426</v>
      </c>
    </row>
    <row r="46" spans="2:23" ht="13.5" thickBot="1" x14ac:dyDescent="0.25">
      <c r="B46" s="9" t="s">
        <v>95</v>
      </c>
      <c r="C46" s="10" t="s">
        <v>96</v>
      </c>
      <c r="D46" s="74">
        <v>144</v>
      </c>
      <c r="E46" s="75">
        <v>133</v>
      </c>
      <c r="F46" s="74">
        <v>503</v>
      </c>
      <c r="G46" s="75">
        <v>451</v>
      </c>
      <c r="H46" s="74">
        <v>679</v>
      </c>
      <c r="I46" s="75">
        <v>674</v>
      </c>
      <c r="J46" s="74">
        <v>569</v>
      </c>
      <c r="K46" s="75">
        <v>561</v>
      </c>
      <c r="L46" s="74">
        <f>SUM(L47:L53)</f>
        <v>354</v>
      </c>
      <c r="M46" s="75">
        <f>SUM(M47:M53)</f>
        <v>341</v>
      </c>
      <c r="N46" s="76">
        <f>SUM(N47:N53)</f>
        <v>298</v>
      </c>
      <c r="O46" s="77">
        <f>SUM(O47:O53)</f>
        <v>261</v>
      </c>
      <c r="P46" s="76">
        <v>372</v>
      </c>
      <c r="Q46" s="77">
        <v>345</v>
      </c>
      <c r="R46" s="76">
        <v>353</v>
      </c>
      <c r="S46" s="77">
        <v>318</v>
      </c>
      <c r="T46" s="76">
        <v>543</v>
      </c>
      <c r="U46" s="77">
        <v>503</v>
      </c>
      <c r="V46" s="76">
        <v>403</v>
      </c>
      <c r="W46" s="77">
        <v>364</v>
      </c>
    </row>
    <row r="47" spans="2:23" ht="22.5" x14ac:dyDescent="0.2">
      <c r="B47" s="31" t="s">
        <v>97</v>
      </c>
      <c r="C47" s="32" t="s">
        <v>98</v>
      </c>
      <c r="D47" s="24">
        <v>77</v>
      </c>
      <c r="E47" s="25">
        <v>73</v>
      </c>
      <c r="F47" s="24">
        <v>77</v>
      </c>
      <c r="G47" s="25">
        <v>72</v>
      </c>
      <c r="H47" s="24">
        <v>55</v>
      </c>
      <c r="I47" s="25">
        <v>52</v>
      </c>
      <c r="J47" s="24">
        <v>72</v>
      </c>
      <c r="K47" s="25">
        <v>70</v>
      </c>
      <c r="L47" s="24">
        <v>51</v>
      </c>
      <c r="M47" s="25">
        <v>49</v>
      </c>
      <c r="N47" s="27">
        <v>53</v>
      </c>
      <c r="O47" s="33">
        <v>49</v>
      </c>
      <c r="P47" s="27">
        <v>57</v>
      </c>
      <c r="Q47" s="33">
        <v>51</v>
      </c>
      <c r="R47" s="27">
        <v>51</v>
      </c>
      <c r="S47" s="33">
        <v>48</v>
      </c>
      <c r="T47" s="27">
        <v>67</v>
      </c>
      <c r="U47" s="33">
        <v>58</v>
      </c>
      <c r="V47" s="27">
        <v>55</v>
      </c>
      <c r="W47" s="33">
        <v>56</v>
      </c>
    </row>
    <row r="48" spans="2:23" ht="22.5" x14ac:dyDescent="0.2">
      <c r="B48" s="23" t="s">
        <v>99</v>
      </c>
      <c r="C48" s="16" t="s">
        <v>100</v>
      </c>
      <c r="D48" s="34">
        <v>14</v>
      </c>
      <c r="E48" s="26">
        <v>14</v>
      </c>
      <c r="F48" s="34">
        <v>9</v>
      </c>
      <c r="G48" s="26">
        <v>9</v>
      </c>
      <c r="H48" s="34">
        <v>11</v>
      </c>
      <c r="I48" s="26">
        <v>10</v>
      </c>
      <c r="J48" s="34">
        <v>3</v>
      </c>
      <c r="K48" s="26">
        <v>3</v>
      </c>
      <c r="L48" s="34">
        <v>5</v>
      </c>
      <c r="M48" s="26">
        <v>4</v>
      </c>
      <c r="N48" s="35">
        <v>2</v>
      </c>
      <c r="O48" s="28">
        <v>1</v>
      </c>
      <c r="P48" s="35">
        <v>8</v>
      </c>
      <c r="Q48" s="28">
        <v>8</v>
      </c>
      <c r="R48" s="35">
        <v>13</v>
      </c>
      <c r="S48" s="28">
        <v>11</v>
      </c>
      <c r="T48" s="35">
        <v>52</v>
      </c>
      <c r="U48" s="28">
        <v>49</v>
      </c>
      <c r="V48" s="35">
        <v>4</v>
      </c>
      <c r="W48" s="28">
        <v>5</v>
      </c>
    </row>
    <row r="49" spans="2:23" ht="22.5" x14ac:dyDescent="0.2">
      <c r="B49" s="23" t="s">
        <v>101</v>
      </c>
      <c r="C49" s="16" t="s">
        <v>102</v>
      </c>
      <c r="D49" s="34">
        <v>2</v>
      </c>
      <c r="E49" s="26">
        <v>1</v>
      </c>
      <c r="F49" s="34">
        <v>1</v>
      </c>
      <c r="G49" s="26">
        <v>1</v>
      </c>
      <c r="H49" s="34">
        <v>6</v>
      </c>
      <c r="I49" s="26">
        <v>6</v>
      </c>
      <c r="J49" s="34">
        <v>4</v>
      </c>
      <c r="K49" s="26">
        <v>4</v>
      </c>
      <c r="L49" s="34">
        <v>21</v>
      </c>
      <c r="M49" s="26">
        <v>21</v>
      </c>
      <c r="N49" s="35"/>
      <c r="O49" s="28"/>
      <c r="P49" s="35">
        <v>12</v>
      </c>
      <c r="Q49" s="28">
        <v>11</v>
      </c>
      <c r="R49" s="35">
        <v>9</v>
      </c>
      <c r="S49" s="28">
        <v>8</v>
      </c>
      <c r="T49" s="35">
        <v>17</v>
      </c>
      <c r="U49" s="28">
        <v>17</v>
      </c>
      <c r="V49" s="35">
        <v>16</v>
      </c>
      <c r="W49" s="28">
        <v>14</v>
      </c>
    </row>
    <row r="50" spans="2:23" x14ac:dyDescent="0.2">
      <c r="B50" s="23" t="s">
        <v>103</v>
      </c>
      <c r="C50" s="16" t="s">
        <v>104</v>
      </c>
      <c r="D50" s="34">
        <v>4</v>
      </c>
      <c r="E50" s="26">
        <v>4</v>
      </c>
      <c r="F50" s="34">
        <v>2</v>
      </c>
      <c r="G50" s="26">
        <v>2</v>
      </c>
      <c r="H50" s="34">
        <v>6</v>
      </c>
      <c r="I50" s="26">
        <v>6</v>
      </c>
      <c r="J50" s="34">
        <v>8</v>
      </c>
      <c r="K50" s="26">
        <v>8</v>
      </c>
      <c r="L50" s="34">
        <v>7</v>
      </c>
      <c r="M50" s="26">
        <v>7</v>
      </c>
      <c r="N50" s="35">
        <v>14</v>
      </c>
      <c r="O50" s="28">
        <v>14</v>
      </c>
      <c r="P50" s="35">
        <v>6</v>
      </c>
      <c r="Q50" s="28">
        <v>6</v>
      </c>
      <c r="R50" s="35">
        <v>11</v>
      </c>
      <c r="S50" s="28">
        <v>10</v>
      </c>
      <c r="T50" s="35">
        <v>23</v>
      </c>
      <c r="U50" s="28">
        <v>20</v>
      </c>
      <c r="V50" s="35">
        <v>24</v>
      </c>
      <c r="W50" s="28">
        <v>21</v>
      </c>
    </row>
    <row r="51" spans="2:23" x14ac:dyDescent="0.2">
      <c r="B51" s="23" t="s">
        <v>105</v>
      </c>
      <c r="C51" s="16" t="s">
        <v>106</v>
      </c>
      <c r="D51" s="34"/>
      <c r="E51" s="26"/>
      <c r="F51" s="34"/>
      <c r="G51" s="26"/>
      <c r="H51" s="34"/>
      <c r="I51" s="26"/>
      <c r="J51" s="34"/>
      <c r="K51" s="26"/>
      <c r="L51" s="34"/>
      <c r="M51" s="26"/>
      <c r="N51" s="35"/>
      <c r="O51" s="28"/>
      <c r="P51" s="35"/>
      <c r="Q51" s="28"/>
      <c r="R51" s="35"/>
      <c r="S51" s="28"/>
      <c r="T51" s="35"/>
      <c r="U51" s="28"/>
      <c r="V51" s="35">
        <v>35</v>
      </c>
      <c r="W51" s="28">
        <v>31</v>
      </c>
    </row>
    <row r="52" spans="2:23" ht="22.5" x14ac:dyDescent="0.2">
      <c r="B52" s="23" t="s">
        <v>107</v>
      </c>
      <c r="C52" s="16" t="s">
        <v>108</v>
      </c>
      <c r="D52" s="34">
        <v>1</v>
      </c>
      <c r="E52" s="26">
        <v>0</v>
      </c>
      <c r="F52" s="34">
        <v>1</v>
      </c>
      <c r="G52" s="26">
        <v>1</v>
      </c>
      <c r="H52" s="34"/>
      <c r="I52" s="26"/>
      <c r="J52" s="34"/>
      <c r="K52" s="26"/>
      <c r="L52" s="34"/>
      <c r="M52" s="26"/>
      <c r="N52" s="35">
        <v>1</v>
      </c>
      <c r="O52" s="28">
        <v>1</v>
      </c>
      <c r="P52" s="35">
        <v>0</v>
      </c>
      <c r="Q52" s="28">
        <v>0</v>
      </c>
      <c r="R52" s="35">
        <v>0</v>
      </c>
      <c r="S52" s="28">
        <v>0</v>
      </c>
      <c r="T52" s="35">
        <v>12</v>
      </c>
      <c r="U52" s="28">
        <v>12</v>
      </c>
      <c r="V52" s="35"/>
      <c r="W52" s="28"/>
    </row>
    <row r="53" spans="2:23" ht="13.5" thickBot="1" x14ac:dyDescent="0.25">
      <c r="B53" s="78" t="s">
        <v>109</v>
      </c>
      <c r="C53" s="37" t="s">
        <v>110</v>
      </c>
      <c r="D53" s="79">
        <v>46</v>
      </c>
      <c r="E53" s="80">
        <v>41</v>
      </c>
      <c r="F53" s="79">
        <v>413</v>
      </c>
      <c r="G53" s="80">
        <v>366</v>
      </c>
      <c r="H53" s="79">
        <v>601</v>
      </c>
      <c r="I53" s="80">
        <v>600</v>
      </c>
      <c r="J53" s="79">
        <v>482</v>
      </c>
      <c r="K53" s="80">
        <v>476</v>
      </c>
      <c r="L53" s="79">
        <v>270</v>
      </c>
      <c r="M53" s="80">
        <v>260</v>
      </c>
      <c r="N53" s="81">
        <v>228</v>
      </c>
      <c r="O53" s="82">
        <v>196</v>
      </c>
      <c r="P53" s="81">
        <v>289</v>
      </c>
      <c r="Q53" s="82">
        <v>269</v>
      </c>
      <c r="R53" s="81">
        <v>269</v>
      </c>
      <c r="S53" s="82">
        <v>241</v>
      </c>
      <c r="T53" s="81">
        <v>372</v>
      </c>
      <c r="U53" s="82">
        <v>347</v>
      </c>
      <c r="V53" s="81">
        <v>269</v>
      </c>
      <c r="W53" s="82">
        <v>237</v>
      </c>
    </row>
    <row r="54" spans="2:23" ht="18.75" thickBot="1" x14ac:dyDescent="0.25">
      <c r="B54" s="46" t="s">
        <v>111</v>
      </c>
      <c r="C54" s="47" t="s">
        <v>112</v>
      </c>
      <c r="D54" s="48"/>
      <c r="E54" s="49"/>
      <c r="F54" s="48"/>
      <c r="G54" s="49"/>
      <c r="H54" s="48"/>
      <c r="I54" s="49"/>
      <c r="J54" s="48"/>
      <c r="K54" s="49"/>
      <c r="L54" s="48"/>
      <c r="M54" s="49"/>
      <c r="N54" s="13">
        <f>SUM(N56)</f>
        <v>1</v>
      </c>
      <c r="O54" s="14">
        <f>SUM(O56)</f>
        <v>1</v>
      </c>
      <c r="P54" s="13">
        <v>1</v>
      </c>
      <c r="Q54" s="14">
        <v>1</v>
      </c>
      <c r="R54" s="13">
        <v>0</v>
      </c>
      <c r="S54" s="14">
        <v>0</v>
      </c>
      <c r="T54" s="13"/>
      <c r="U54" s="14"/>
      <c r="V54" s="13"/>
      <c r="W54" s="14"/>
    </row>
    <row r="55" spans="2:23" x14ac:dyDescent="0.2">
      <c r="B55" s="52" t="s">
        <v>113</v>
      </c>
      <c r="C55" s="83" t="s">
        <v>114</v>
      </c>
      <c r="D55" s="54"/>
      <c r="E55" s="55"/>
      <c r="F55" s="54"/>
      <c r="G55" s="55"/>
      <c r="H55" s="54"/>
      <c r="I55" s="55"/>
      <c r="J55" s="54"/>
      <c r="K55" s="55"/>
      <c r="L55" s="54"/>
      <c r="M55" s="55"/>
      <c r="N55" s="84"/>
      <c r="O55" s="85"/>
      <c r="P55" s="86">
        <v>1</v>
      </c>
      <c r="Q55" s="87">
        <v>1</v>
      </c>
      <c r="R55" s="21"/>
      <c r="S55" s="58"/>
      <c r="T55" s="21"/>
      <c r="U55" s="58"/>
      <c r="V55" s="21"/>
      <c r="W55" s="58"/>
    </row>
    <row r="56" spans="2:23" ht="13.5" thickBot="1" x14ac:dyDescent="0.25">
      <c r="B56" s="88" t="s">
        <v>115</v>
      </c>
      <c r="C56" s="65" t="s">
        <v>116</v>
      </c>
      <c r="D56" s="66"/>
      <c r="E56" s="67"/>
      <c r="F56" s="66"/>
      <c r="G56" s="67"/>
      <c r="H56" s="66"/>
      <c r="I56" s="67"/>
      <c r="J56" s="66"/>
      <c r="K56" s="67"/>
      <c r="L56" s="66"/>
      <c r="M56" s="67"/>
      <c r="N56" s="44">
        <v>1</v>
      </c>
      <c r="O56" s="22">
        <v>1</v>
      </c>
      <c r="P56" s="44"/>
      <c r="Q56" s="22"/>
      <c r="R56" s="44"/>
      <c r="S56" s="22"/>
      <c r="T56" s="44"/>
      <c r="U56" s="22"/>
      <c r="V56" s="44"/>
      <c r="W56" s="22"/>
    </row>
    <row r="57" spans="2:23" ht="18.75" thickBot="1" x14ac:dyDescent="0.25">
      <c r="B57" s="9" t="s">
        <v>117</v>
      </c>
      <c r="C57" s="10" t="s">
        <v>118</v>
      </c>
      <c r="D57" s="11">
        <v>368</v>
      </c>
      <c r="E57" s="12">
        <v>347</v>
      </c>
      <c r="F57" s="11">
        <v>305</v>
      </c>
      <c r="G57" s="12">
        <v>291</v>
      </c>
      <c r="H57" s="11">
        <v>467</v>
      </c>
      <c r="I57" s="12">
        <v>443</v>
      </c>
      <c r="J57" s="11">
        <v>434</v>
      </c>
      <c r="K57" s="12">
        <v>417</v>
      </c>
      <c r="L57" s="11">
        <f>SUM(L58:L64)</f>
        <v>364</v>
      </c>
      <c r="M57" s="12">
        <f>SUM(M58:M64)</f>
        <v>356</v>
      </c>
      <c r="N57" s="13">
        <f>SUM(N58:N64)</f>
        <v>321</v>
      </c>
      <c r="O57" s="14">
        <f>SUM(O58:O64)</f>
        <v>305</v>
      </c>
      <c r="P57" s="13">
        <v>426</v>
      </c>
      <c r="Q57" s="14">
        <v>412</v>
      </c>
      <c r="R57" s="13">
        <v>346</v>
      </c>
      <c r="S57" s="14">
        <v>331</v>
      </c>
      <c r="T57" s="13">
        <v>441</v>
      </c>
      <c r="U57" s="14">
        <v>433</v>
      </c>
      <c r="V57" s="13">
        <v>447</v>
      </c>
      <c r="W57" s="14">
        <v>423</v>
      </c>
    </row>
    <row r="58" spans="2:23" x14ac:dyDescent="0.2">
      <c r="B58" s="31" t="s">
        <v>119</v>
      </c>
      <c r="C58" s="32" t="s">
        <v>120</v>
      </c>
      <c r="D58" s="24">
        <v>71</v>
      </c>
      <c r="E58" s="25">
        <v>69</v>
      </c>
      <c r="F58" s="24">
        <v>70</v>
      </c>
      <c r="G58" s="25">
        <v>67</v>
      </c>
      <c r="H58" s="24">
        <v>70</v>
      </c>
      <c r="I58" s="25">
        <v>65</v>
      </c>
      <c r="J58" s="24">
        <v>116</v>
      </c>
      <c r="K58" s="25">
        <v>116</v>
      </c>
      <c r="L58" s="24">
        <v>67</v>
      </c>
      <c r="M58" s="25">
        <v>65</v>
      </c>
      <c r="N58" s="27">
        <v>69</v>
      </c>
      <c r="O58" s="33">
        <v>68</v>
      </c>
      <c r="P58" s="27">
        <v>116</v>
      </c>
      <c r="Q58" s="33">
        <v>114</v>
      </c>
      <c r="R58" s="27">
        <v>0</v>
      </c>
      <c r="S58" s="33">
        <v>1</v>
      </c>
      <c r="T58" s="27">
        <v>0</v>
      </c>
      <c r="U58" s="33">
        <v>0</v>
      </c>
      <c r="V58" s="27"/>
      <c r="W58" s="33"/>
    </row>
    <row r="59" spans="2:23" x14ac:dyDescent="0.2">
      <c r="B59" s="23" t="s">
        <v>121</v>
      </c>
      <c r="C59" s="32" t="s">
        <v>122</v>
      </c>
      <c r="D59" s="34">
        <v>82</v>
      </c>
      <c r="E59" s="26">
        <v>81</v>
      </c>
      <c r="F59" s="34">
        <v>78</v>
      </c>
      <c r="G59" s="26">
        <v>74</v>
      </c>
      <c r="H59" s="34">
        <v>72</v>
      </c>
      <c r="I59" s="26">
        <v>68</v>
      </c>
      <c r="J59" s="34">
        <v>81</v>
      </c>
      <c r="K59" s="26">
        <v>74</v>
      </c>
      <c r="L59" s="34">
        <v>61</v>
      </c>
      <c r="M59" s="26">
        <v>59</v>
      </c>
      <c r="N59" s="35">
        <v>56</v>
      </c>
      <c r="O59" s="28">
        <v>53</v>
      </c>
      <c r="P59" s="35">
        <v>73</v>
      </c>
      <c r="Q59" s="28">
        <v>72</v>
      </c>
      <c r="R59" s="35">
        <v>168</v>
      </c>
      <c r="S59" s="28">
        <v>166</v>
      </c>
      <c r="T59" s="35">
        <v>194</v>
      </c>
      <c r="U59" s="28">
        <v>191</v>
      </c>
      <c r="V59" s="35">
        <v>216</v>
      </c>
      <c r="W59" s="28">
        <v>206</v>
      </c>
    </row>
    <row r="60" spans="2:23" x14ac:dyDescent="0.2">
      <c r="B60" s="23" t="s">
        <v>121</v>
      </c>
      <c r="C60" s="32" t="s">
        <v>123</v>
      </c>
      <c r="D60" s="34">
        <v>12</v>
      </c>
      <c r="E60" s="26">
        <v>10</v>
      </c>
      <c r="F60" s="34">
        <v>21</v>
      </c>
      <c r="G60" s="26">
        <v>21</v>
      </c>
      <c r="H60" s="34">
        <v>18</v>
      </c>
      <c r="I60" s="26">
        <v>18</v>
      </c>
      <c r="J60" s="34">
        <v>15</v>
      </c>
      <c r="K60" s="26">
        <v>13</v>
      </c>
      <c r="L60" s="34">
        <v>8</v>
      </c>
      <c r="M60" s="26">
        <v>7</v>
      </c>
      <c r="N60" s="35">
        <v>11</v>
      </c>
      <c r="O60" s="28">
        <v>10</v>
      </c>
      <c r="P60" s="35">
        <v>12</v>
      </c>
      <c r="Q60" s="28">
        <v>7</v>
      </c>
      <c r="R60" s="35">
        <v>16</v>
      </c>
      <c r="S60" s="28">
        <v>16</v>
      </c>
      <c r="T60" s="35">
        <v>19</v>
      </c>
      <c r="U60" s="28">
        <v>18</v>
      </c>
      <c r="V60" s="35">
        <v>14</v>
      </c>
      <c r="W60" s="28">
        <v>13</v>
      </c>
    </row>
    <row r="61" spans="2:23" ht="22.5" hidden="1" x14ac:dyDescent="0.2">
      <c r="B61" s="23" t="s">
        <v>124</v>
      </c>
      <c r="C61" s="32" t="s">
        <v>125</v>
      </c>
      <c r="D61" s="34"/>
      <c r="E61" s="26"/>
      <c r="F61" s="34"/>
      <c r="G61" s="26"/>
      <c r="H61" s="34"/>
      <c r="I61" s="26"/>
      <c r="J61" s="34"/>
      <c r="K61" s="26"/>
      <c r="L61" s="34"/>
      <c r="M61" s="26"/>
      <c r="N61" s="35"/>
      <c r="O61" s="28"/>
      <c r="P61" s="35">
        <v>0</v>
      </c>
      <c r="Q61" s="28">
        <v>0</v>
      </c>
      <c r="R61" s="35">
        <v>0</v>
      </c>
      <c r="S61" s="28">
        <v>0</v>
      </c>
      <c r="T61" s="35">
        <v>0</v>
      </c>
      <c r="U61" s="28">
        <v>0</v>
      </c>
      <c r="V61" s="35"/>
      <c r="W61" s="28"/>
    </row>
    <row r="62" spans="2:23" x14ac:dyDescent="0.2">
      <c r="B62" s="23" t="s">
        <v>126</v>
      </c>
      <c r="C62" s="32" t="s">
        <v>127</v>
      </c>
      <c r="D62" s="34">
        <v>137</v>
      </c>
      <c r="E62" s="26">
        <v>122</v>
      </c>
      <c r="F62" s="34">
        <v>73</v>
      </c>
      <c r="G62" s="26">
        <v>68</v>
      </c>
      <c r="H62" s="34">
        <v>112</v>
      </c>
      <c r="I62" s="26">
        <v>96</v>
      </c>
      <c r="J62" s="34">
        <v>115</v>
      </c>
      <c r="K62" s="26">
        <v>108</v>
      </c>
      <c r="L62" s="34">
        <v>109</v>
      </c>
      <c r="M62" s="26">
        <v>106</v>
      </c>
      <c r="N62" s="35">
        <v>108</v>
      </c>
      <c r="O62" s="28">
        <v>97</v>
      </c>
      <c r="P62" s="35">
        <v>128</v>
      </c>
      <c r="Q62" s="28">
        <v>123</v>
      </c>
      <c r="R62" s="35">
        <v>83</v>
      </c>
      <c r="S62" s="28">
        <v>73</v>
      </c>
      <c r="T62" s="35">
        <v>120</v>
      </c>
      <c r="U62" s="28">
        <v>117</v>
      </c>
      <c r="V62" s="35">
        <v>129</v>
      </c>
      <c r="W62" s="28">
        <v>120</v>
      </c>
    </row>
    <row r="63" spans="2:23" x14ac:dyDescent="0.2">
      <c r="B63" s="23" t="s">
        <v>128</v>
      </c>
      <c r="C63" s="16" t="s">
        <v>129</v>
      </c>
      <c r="D63" s="34">
        <v>22</v>
      </c>
      <c r="E63" s="26">
        <v>21</v>
      </c>
      <c r="F63" s="34">
        <v>8</v>
      </c>
      <c r="G63" s="26">
        <v>6</v>
      </c>
      <c r="H63" s="34">
        <v>26</v>
      </c>
      <c r="I63" s="26">
        <v>27</v>
      </c>
      <c r="J63" s="34">
        <v>36</v>
      </c>
      <c r="K63" s="26">
        <v>35</v>
      </c>
      <c r="L63" s="34">
        <v>26</v>
      </c>
      <c r="M63" s="26">
        <v>26</v>
      </c>
      <c r="N63" s="35">
        <v>49</v>
      </c>
      <c r="O63" s="28">
        <v>49</v>
      </c>
      <c r="P63" s="35">
        <v>59</v>
      </c>
      <c r="Q63" s="28">
        <v>58</v>
      </c>
      <c r="R63" s="35">
        <v>64</v>
      </c>
      <c r="S63" s="28">
        <v>60</v>
      </c>
      <c r="T63" s="35">
        <v>98</v>
      </c>
      <c r="U63" s="28">
        <v>98</v>
      </c>
      <c r="V63" s="35">
        <v>68</v>
      </c>
      <c r="W63" s="28">
        <v>63</v>
      </c>
    </row>
    <row r="64" spans="2:23" ht="13.5" thickBot="1" x14ac:dyDescent="0.25">
      <c r="B64" s="23" t="s">
        <v>130</v>
      </c>
      <c r="C64" s="16" t="s">
        <v>131</v>
      </c>
      <c r="D64" s="34">
        <v>44</v>
      </c>
      <c r="E64" s="26">
        <v>44</v>
      </c>
      <c r="F64" s="34">
        <v>55</v>
      </c>
      <c r="G64" s="26">
        <v>55</v>
      </c>
      <c r="H64" s="34">
        <v>169</v>
      </c>
      <c r="I64" s="26">
        <v>169</v>
      </c>
      <c r="J64" s="34">
        <v>71</v>
      </c>
      <c r="K64" s="26">
        <v>71</v>
      </c>
      <c r="L64" s="34">
        <v>93</v>
      </c>
      <c r="M64" s="26">
        <v>93</v>
      </c>
      <c r="N64" s="35">
        <v>28</v>
      </c>
      <c r="O64" s="28">
        <v>28</v>
      </c>
      <c r="P64" s="35">
        <v>38</v>
      </c>
      <c r="Q64" s="28">
        <v>38</v>
      </c>
      <c r="R64" s="35">
        <v>15</v>
      </c>
      <c r="S64" s="28">
        <v>15</v>
      </c>
      <c r="T64" s="35">
        <v>10</v>
      </c>
      <c r="U64" s="28">
        <v>9</v>
      </c>
      <c r="V64" s="35">
        <v>20</v>
      </c>
      <c r="W64" s="28">
        <v>21</v>
      </c>
    </row>
    <row r="65" spans="2:23" ht="18.75" thickBot="1" x14ac:dyDescent="0.25">
      <c r="B65" s="9" t="s">
        <v>132</v>
      </c>
      <c r="C65" s="10" t="s">
        <v>133</v>
      </c>
      <c r="D65" s="11">
        <v>372</v>
      </c>
      <c r="E65" s="12">
        <v>360</v>
      </c>
      <c r="F65" s="11">
        <v>521</v>
      </c>
      <c r="G65" s="12">
        <v>508</v>
      </c>
      <c r="H65" s="11">
        <v>477</v>
      </c>
      <c r="I65" s="12">
        <v>465</v>
      </c>
      <c r="J65" s="11">
        <v>638</v>
      </c>
      <c r="K65" s="12">
        <v>632</v>
      </c>
      <c r="L65" s="11">
        <f>SUM(L66:L74)</f>
        <v>491</v>
      </c>
      <c r="M65" s="12">
        <f>SUM(M66:M74)</f>
        <v>481</v>
      </c>
      <c r="N65" s="13">
        <f>SUM(N66:N74)</f>
        <v>543</v>
      </c>
      <c r="O65" s="14">
        <f>SUM(O66:O74)</f>
        <v>531</v>
      </c>
      <c r="P65" s="13">
        <v>800</v>
      </c>
      <c r="Q65" s="14">
        <v>787</v>
      </c>
      <c r="R65" s="13">
        <v>610</v>
      </c>
      <c r="S65" s="14">
        <v>578</v>
      </c>
      <c r="T65" s="13">
        <v>949</v>
      </c>
      <c r="U65" s="14">
        <v>939</v>
      </c>
      <c r="V65" s="13">
        <v>884</v>
      </c>
      <c r="W65" s="14">
        <v>849</v>
      </c>
    </row>
    <row r="66" spans="2:23" ht="22.5" x14ac:dyDescent="0.2">
      <c r="B66" s="31" t="s">
        <v>134</v>
      </c>
      <c r="C66" s="32" t="s">
        <v>135</v>
      </c>
      <c r="D66" s="24">
        <v>194</v>
      </c>
      <c r="E66" s="25">
        <v>188</v>
      </c>
      <c r="F66" s="24">
        <v>258</v>
      </c>
      <c r="G66" s="25">
        <v>255</v>
      </c>
      <c r="H66" s="24">
        <v>220</v>
      </c>
      <c r="I66" s="25">
        <v>216</v>
      </c>
      <c r="J66" s="24">
        <v>210</v>
      </c>
      <c r="K66" s="25">
        <v>207</v>
      </c>
      <c r="L66" s="24">
        <v>186</v>
      </c>
      <c r="M66" s="25">
        <v>182</v>
      </c>
      <c r="N66" s="27">
        <v>232</v>
      </c>
      <c r="O66" s="33">
        <v>227</v>
      </c>
      <c r="P66" s="27">
        <v>435</v>
      </c>
      <c r="Q66" s="33">
        <v>432</v>
      </c>
      <c r="R66" s="27">
        <v>235</v>
      </c>
      <c r="S66" s="33">
        <v>234</v>
      </c>
      <c r="T66" s="27">
        <v>411</v>
      </c>
      <c r="U66" s="33">
        <v>409</v>
      </c>
      <c r="V66" s="27">
        <v>261</v>
      </c>
      <c r="W66" s="33">
        <v>252</v>
      </c>
    </row>
    <row r="67" spans="2:23" ht="22.5" x14ac:dyDescent="0.2">
      <c r="B67" s="23" t="s">
        <v>136</v>
      </c>
      <c r="C67" s="32" t="s">
        <v>137</v>
      </c>
      <c r="D67" s="34">
        <v>3</v>
      </c>
      <c r="E67" s="26">
        <v>3</v>
      </c>
      <c r="F67" s="34">
        <v>2</v>
      </c>
      <c r="G67" s="26">
        <v>2</v>
      </c>
      <c r="H67" s="34"/>
      <c r="I67" s="26"/>
      <c r="J67" s="34">
        <v>1</v>
      </c>
      <c r="K67" s="26">
        <v>1</v>
      </c>
      <c r="L67" s="34">
        <v>1</v>
      </c>
      <c r="M67" s="26">
        <v>1</v>
      </c>
      <c r="N67" s="35">
        <v>16</v>
      </c>
      <c r="O67" s="28">
        <v>16</v>
      </c>
      <c r="P67" s="35">
        <v>2</v>
      </c>
      <c r="Q67" s="28">
        <v>2</v>
      </c>
      <c r="R67" s="35">
        <v>1</v>
      </c>
      <c r="S67" s="28">
        <v>1</v>
      </c>
      <c r="T67" s="35">
        <v>2</v>
      </c>
      <c r="U67" s="28">
        <v>2</v>
      </c>
      <c r="V67" s="35">
        <v>2</v>
      </c>
      <c r="W67" s="28">
        <v>2</v>
      </c>
    </row>
    <row r="68" spans="2:23" ht="22.5" x14ac:dyDescent="0.2">
      <c r="B68" s="23" t="s">
        <v>138</v>
      </c>
      <c r="C68" s="32" t="s">
        <v>139</v>
      </c>
      <c r="D68" s="34">
        <v>41</v>
      </c>
      <c r="E68" s="26">
        <v>37</v>
      </c>
      <c r="F68" s="34">
        <v>83</v>
      </c>
      <c r="G68" s="26">
        <v>75</v>
      </c>
      <c r="H68" s="34">
        <v>69</v>
      </c>
      <c r="I68" s="26">
        <v>63</v>
      </c>
      <c r="J68" s="34">
        <v>41</v>
      </c>
      <c r="K68" s="26">
        <v>39</v>
      </c>
      <c r="L68" s="34">
        <v>19</v>
      </c>
      <c r="M68" s="26">
        <v>19</v>
      </c>
      <c r="N68" s="35">
        <v>48</v>
      </c>
      <c r="O68" s="28">
        <v>43</v>
      </c>
      <c r="P68" s="35">
        <v>35</v>
      </c>
      <c r="Q68" s="28">
        <v>32</v>
      </c>
      <c r="R68" s="35">
        <v>29</v>
      </c>
      <c r="S68" s="28">
        <v>27</v>
      </c>
      <c r="T68" s="35">
        <v>47</v>
      </c>
      <c r="U68" s="28">
        <v>45</v>
      </c>
      <c r="V68" s="35">
        <v>28</v>
      </c>
      <c r="W68" s="28">
        <v>27</v>
      </c>
    </row>
    <row r="69" spans="2:23" ht="22.5" x14ac:dyDescent="0.2">
      <c r="B69" s="23" t="s">
        <v>140</v>
      </c>
      <c r="C69" s="32" t="s">
        <v>141</v>
      </c>
      <c r="D69" s="34">
        <v>14</v>
      </c>
      <c r="E69" s="26">
        <v>14</v>
      </c>
      <c r="F69" s="34">
        <v>11</v>
      </c>
      <c r="G69" s="26">
        <v>11</v>
      </c>
      <c r="H69" s="34">
        <v>18</v>
      </c>
      <c r="I69" s="26">
        <v>18</v>
      </c>
      <c r="J69" s="34">
        <v>61</v>
      </c>
      <c r="K69" s="26">
        <v>61</v>
      </c>
      <c r="L69" s="34">
        <v>15</v>
      </c>
      <c r="M69" s="26">
        <v>15</v>
      </c>
      <c r="N69" s="35">
        <v>14</v>
      </c>
      <c r="O69" s="28">
        <v>14</v>
      </c>
      <c r="P69" s="35">
        <v>16</v>
      </c>
      <c r="Q69" s="28">
        <v>16</v>
      </c>
      <c r="R69" s="35">
        <v>18</v>
      </c>
      <c r="S69" s="28">
        <v>17</v>
      </c>
      <c r="T69" s="35">
        <v>24</v>
      </c>
      <c r="U69" s="28">
        <v>24</v>
      </c>
      <c r="V69" s="35">
        <v>20</v>
      </c>
      <c r="W69" s="28">
        <v>19</v>
      </c>
    </row>
    <row r="70" spans="2:23" x14ac:dyDescent="0.2">
      <c r="B70" s="23" t="s">
        <v>142</v>
      </c>
      <c r="C70" s="32" t="s">
        <v>143</v>
      </c>
      <c r="D70" s="34">
        <v>32</v>
      </c>
      <c r="E70" s="26">
        <v>32</v>
      </c>
      <c r="F70" s="34">
        <v>7</v>
      </c>
      <c r="G70" s="26">
        <v>7</v>
      </c>
      <c r="H70" s="34">
        <v>8</v>
      </c>
      <c r="I70" s="26">
        <v>8</v>
      </c>
      <c r="J70" s="34">
        <v>3</v>
      </c>
      <c r="K70" s="26">
        <v>3</v>
      </c>
      <c r="L70" s="34">
        <v>13</v>
      </c>
      <c r="M70" s="26">
        <v>13</v>
      </c>
      <c r="N70" s="35">
        <v>2</v>
      </c>
      <c r="O70" s="28">
        <v>2</v>
      </c>
      <c r="P70" s="35">
        <v>61</v>
      </c>
      <c r="Q70" s="28">
        <v>61</v>
      </c>
      <c r="R70" s="35">
        <v>7</v>
      </c>
      <c r="S70" s="28">
        <v>7</v>
      </c>
      <c r="T70" s="35">
        <v>7</v>
      </c>
      <c r="U70" s="28">
        <v>7</v>
      </c>
      <c r="V70" s="35">
        <v>21</v>
      </c>
      <c r="W70" s="28">
        <v>21</v>
      </c>
    </row>
    <row r="71" spans="2:23" x14ac:dyDescent="0.2">
      <c r="B71" s="23" t="s">
        <v>144</v>
      </c>
      <c r="C71" s="32" t="s">
        <v>145</v>
      </c>
      <c r="D71" s="34">
        <v>61</v>
      </c>
      <c r="E71" s="26">
        <v>60</v>
      </c>
      <c r="F71" s="34">
        <v>141</v>
      </c>
      <c r="G71" s="26">
        <v>138</v>
      </c>
      <c r="H71" s="34">
        <v>118</v>
      </c>
      <c r="I71" s="26">
        <v>117</v>
      </c>
      <c r="J71" s="34">
        <v>207</v>
      </c>
      <c r="K71" s="26">
        <v>208</v>
      </c>
      <c r="L71" s="34">
        <v>185</v>
      </c>
      <c r="M71" s="26">
        <v>180</v>
      </c>
      <c r="N71" s="35">
        <v>120</v>
      </c>
      <c r="O71" s="28">
        <v>119</v>
      </c>
      <c r="P71" s="35">
        <v>163</v>
      </c>
      <c r="Q71" s="28">
        <v>159</v>
      </c>
      <c r="R71" s="35">
        <v>227</v>
      </c>
      <c r="S71" s="28">
        <v>209</v>
      </c>
      <c r="T71" s="35">
        <v>363</v>
      </c>
      <c r="U71" s="28">
        <v>359</v>
      </c>
      <c r="V71" s="35">
        <v>440</v>
      </c>
      <c r="W71" s="28">
        <v>425</v>
      </c>
    </row>
    <row r="72" spans="2:23" ht="22.5" x14ac:dyDescent="0.2">
      <c r="B72" s="23" t="s">
        <v>146</v>
      </c>
      <c r="C72" s="32" t="s">
        <v>147</v>
      </c>
      <c r="D72" s="34">
        <v>3</v>
      </c>
      <c r="E72" s="26">
        <v>3</v>
      </c>
      <c r="F72" s="34"/>
      <c r="G72" s="26"/>
      <c r="H72" s="34">
        <v>1</v>
      </c>
      <c r="I72" s="26">
        <v>1</v>
      </c>
      <c r="J72" s="34">
        <v>5</v>
      </c>
      <c r="K72" s="26">
        <v>5</v>
      </c>
      <c r="L72" s="34">
        <v>1</v>
      </c>
      <c r="M72" s="26"/>
      <c r="N72" s="35">
        <v>4</v>
      </c>
      <c r="O72" s="28">
        <v>4</v>
      </c>
      <c r="P72" s="35">
        <v>2</v>
      </c>
      <c r="Q72" s="28">
        <v>2</v>
      </c>
      <c r="R72" s="35">
        <v>3</v>
      </c>
      <c r="S72" s="28">
        <v>2</v>
      </c>
      <c r="T72" s="35">
        <v>4</v>
      </c>
      <c r="U72" s="28">
        <v>4</v>
      </c>
      <c r="V72" s="35">
        <v>3</v>
      </c>
      <c r="W72" s="28">
        <v>3</v>
      </c>
    </row>
    <row r="73" spans="2:23" ht="13.5" thickBot="1" x14ac:dyDescent="0.25">
      <c r="B73" s="78" t="s">
        <v>148</v>
      </c>
      <c r="C73" s="32" t="s">
        <v>149</v>
      </c>
      <c r="D73" s="79">
        <v>24</v>
      </c>
      <c r="E73" s="80">
        <v>23</v>
      </c>
      <c r="F73" s="79">
        <v>19</v>
      </c>
      <c r="G73" s="80">
        <v>20</v>
      </c>
      <c r="H73" s="79">
        <v>43</v>
      </c>
      <c r="I73" s="80">
        <v>42</v>
      </c>
      <c r="J73" s="79">
        <v>110</v>
      </c>
      <c r="K73" s="80">
        <v>108</v>
      </c>
      <c r="L73" s="79">
        <v>71</v>
      </c>
      <c r="M73" s="80">
        <v>71</v>
      </c>
      <c r="N73" s="81">
        <v>107</v>
      </c>
      <c r="O73" s="82">
        <v>106</v>
      </c>
      <c r="P73" s="81">
        <v>86</v>
      </c>
      <c r="Q73" s="82">
        <v>83</v>
      </c>
      <c r="R73" s="81">
        <v>90</v>
      </c>
      <c r="S73" s="82">
        <v>81</v>
      </c>
      <c r="T73" s="81">
        <v>91</v>
      </c>
      <c r="U73" s="82">
        <v>89</v>
      </c>
      <c r="V73" s="81">
        <v>109</v>
      </c>
      <c r="W73" s="82">
        <v>100</v>
      </c>
    </row>
    <row r="74" spans="2:23" ht="23.25" hidden="1" thickBot="1" x14ac:dyDescent="0.25">
      <c r="B74" s="89" t="s">
        <v>150</v>
      </c>
      <c r="C74" s="65" t="s">
        <v>151</v>
      </c>
      <c r="D74" s="90"/>
      <c r="E74" s="91"/>
      <c r="F74" s="90"/>
      <c r="G74" s="91"/>
      <c r="H74" s="90"/>
      <c r="I74" s="91"/>
      <c r="J74" s="90"/>
      <c r="K74" s="91"/>
      <c r="L74" s="90"/>
      <c r="M74" s="91"/>
      <c r="N74" s="92"/>
      <c r="O74" s="93"/>
      <c r="P74" s="92"/>
      <c r="Q74" s="93"/>
      <c r="R74" s="92">
        <v>0</v>
      </c>
      <c r="S74" s="93">
        <v>0</v>
      </c>
      <c r="T74" s="92">
        <v>0</v>
      </c>
      <c r="U74" s="93">
        <v>0</v>
      </c>
      <c r="V74" s="92"/>
      <c r="W74" s="93"/>
    </row>
    <row r="75" spans="2:23" ht="18.75" thickBot="1" x14ac:dyDescent="0.25">
      <c r="B75" s="9" t="s">
        <v>152</v>
      </c>
      <c r="C75" s="94" t="s">
        <v>153</v>
      </c>
      <c r="D75" s="11">
        <v>1874</v>
      </c>
      <c r="E75" s="12">
        <v>1874</v>
      </c>
      <c r="F75" s="11">
        <v>2015</v>
      </c>
      <c r="G75" s="12">
        <v>2014</v>
      </c>
      <c r="H75" s="11">
        <v>2056</v>
      </c>
      <c r="I75" s="12">
        <v>2053</v>
      </c>
      <c r="J75" s="11">
        <v>2045</v>
      </c>
      <c r="K75" s="12">
        <v>2048</v>
      </c>
      <c r="L75" s="50">
        <f>SUM(L76:L87)</f>
        <v>2375</v>
      </c>
      <c r="M75" s="12">
        <f>SUM(M76:M87)</f>
        <v>2369</v>
      </c>
      <c r="N75" s="13">
        <f>SUM(N76:N87)</f>
        <v>2340</v>
      </c>
      <c r="O75" s="14">
        <f>SUM(O76:O87)</f>
        <v>2333</v>
      </c>
      <c r="P75" s="13">
        <v>3516</v>
      </c>
      <c r="Q75" s="14">
        <v>3513</v>
      </c>
      <c r="R75" s="13">
        <v>4470</v>
      </c>
      <c r="S75" s="14">
        <v>4470</v>
      </c>
      <c r="T75" s="13">
        <v>4910</v>
      </c>
      <c r="U75" s="14">
        <v>4905</v>
      </c>
      <c r="V75" s="13">
        <v>5420</v>
      </c>
      <c r="W75" s="14">
        <v>5419</v>
      </c>
    </row>
    <row r="76" spans="2:23" x14ac:dyDescent="0.2">
      <c r="B76" s="95" t="s">
        <v>154</v>
      </c>
      <c r="C76" s="96" t="s">
        <v>155</v>
      </c>
      <c r="D76" s="17"/>
      <c r="E76" s="18"/>
      <c r="F76" s="17"/>
      <c r="G76" s="18"/>
      <c r="H76" s="19">
        <v>1</v>
      </c>
      <c r="I76" s="97">
        <v>1</v>
      </c>
      <c r="J76" s="19">
        <v>1</v>
      </c>
      <c r="K76" s="97">
        <v>1</v>
      </c>
      <c r="L76" s="54">
        <v>1</v>
      </c>
      <c r="M76" s="97">
        <v>1</v>
      </c>
      <c r="N76" s="21">
        <v>1</v>
      </c>
      <c r="O76" s="58">
        <v>1</v>
      </c>
      <c r="P76" s="44"/>
      <c r="Q76" s="22"/>
      <c r="R76" s="44">
        <v>0</v>
      </c>
      <c r="S76" s="22">
        <v>0</v>
      </c>
      <c r="T76" s="44">
        <v>0</v>
      </c>
      <c r="U76" s="22">
        <v>0</v>
      </c>
      <c r="V76" s="44"/>
      <c r="W76" s="22"/>
    </row>
    <row r="77" spans="2:23" ht="18.75" customHeight="1" x14ac:dyDescent="0.2">
      <c r="B77" s="23" t="s">
        <v>156</v>
      </c>
      <c r="C77" s="32" t="s">
        <v>157</v>
      </c>
      <c r="D77" s="34">
        <v>35</v>
      </c>
      <c r="E77" s="26">
        <v>35</v>
      </c>
      <c r="F77" s="34">
        <v>35</v>
      </c>
      <c r="G77" s="26">
        <v>35</v>
      </c>
      <c r="H77" s="34">
        <v>38</v>
      </c>
      <c r="I77" s="26">
        <v>38</v>
      </c>
      <c r="J77" s="34">
        <v>18</v>
      </c>
      <c r="K77" s="26">
        <v>18</v>
      </c>
      <c r="L77" s="34">
        <v>16</v>
      </c>
      <c r="M77" s="26">
        <v>16</v>
      </c>
      <c r="N77" s="35">
        <v>21</v>
      </c>
      <c r="O77" s="28">
        <v>21</v>
      </c>
      <c r="P77" s="35">
        <v>22</v>
      </c>
      <c r="Q77" s="28">
        <v>22</v>
      </c>
      <c r="R77" s="35">
        <v>15</v>
      </c>
      <c r="S77" s="28">
        <v>15</v>
      </c>
      <c r="T77" s="35">
        <v>12</v>
      </c>
      <c r="U77" s="28">
        <v>12</v>
      </c>
      <c r="V77" s="35">
        <v>30</v>
      </c>
      <c r="W77" s="28">
        <v>30</v>
      </c>
    </row>
    <row r="78" spans="2:23" ht="22.5" x14ac:dyDescent="0.2">
      <c r="B78" s="23" t="s">
        <v>158</v>
      </c>
      <c r="C78" s="32" t="s">
        <v>159</v>
      </c>
      <c r="D78" s="34"/>
      <c r="E78" s="26"/>
      <c r="F78" s="34">
        <v>4</v>
      </c>
      <c r="G78" s="26">
        <v>4</v>
      </c>
      <c r="H78" s="34"/>
      <c r="I78" s="26"/>
      <c r="J78" s="34">
        <v>3</v>
      </c>
      <c r="K78" s="26">
        <v>3</v>
      </c>
      <c r="L78" s="34">
        <v>1</v>
      </c>
      <c r="M78" s="26">
        <v>1</v>
      </c>
      <c r="N78" s="35">
        <v>1</v>
      </c>
      <c r="O78" s="28">
        <v>1</v>
      </c>
      <c r="P78" s="35">
        <v>4</v>
      </c>
      <c r="Q78" s="28">
        <v>4</v>
      </c>
      <c r="R78" s="35">
        <v>3</v>
      </c>
      <c r="S78" s="28">
        <v>3</v>
      </c>
      <c r="T78" s="35">
        <v>0</v>
      </c>
      <c r="U78" s="28">
        <v>0</v>
      </c>
      <c r="V78" s="35">
        <v>5</v>
      </c>
      <c r="W78" s="28">
        <v>5</v>
      </c>
    </row>
    <row r="79" spans="2:23" x14ac:dyDescent="0.2">
      <c r="B79" s="23" t="s">
        <v>160</v>
      </c>
      <c r="C79" s="32" t="s">
        <v>161</v>
      </c>
      <c r="D79" s="34">
        <v>934</v>
      </c>
      <c r="E79" s="26">
        <v>935</v>
      </c>
      <c r="F79" s="34">
        <v>948</v>
      </c>
      <c r="G79" s="26">
        <v>948</v>
      </c>
      <c r="H79" s="34">
        <v>722</v>
      </c>
      <c r="I79" s="26">
        <v>720</v>
      </c>
      <c r="J79" s="34">
        <v>649</v>
      </c>
      <c r="K79" s="26">
        <v>650</v>
      </c>
      <c r="L79" s="34">
        <v>579</v>
      </c>
      <c r="M79" s="26">
        <v>578</v>
      </c>
      <c r="N79" s="35">
        <v>492</v>
      </c>
      <c r="O79" s="28">
        <v>492</v>
      </c>
      <c r="P79" s="35">
        <v>569</v>
      </c>
      <c r="Q79" s="28">
        <v>569</v>
      </c>
      <c r="R79" s="35">
        <v>495</v>
      </c>
      <c r="S79" s="28">
        <v>496</v>
      </c>
      <c r="T79" s="35">
        <v>647</v>
      </c>
      <c r="U79" s="28">
        <v>647</v>
      </c>
      <c r="V79" s="35">
        <v>710</v>
      </c>
      <c r="W79" s="28">
        <v>710</v>
      </c>
    </row>
    <row r="80" spans="2:23" ht="22.5" x14ac:dyDescent="0.2">
      <c r="B80" s="23" t="s">
        <v>162</v>
      </c>
      <c r="C80" s="32" t="s">
        <v>163</v>
      </c>
      <c r="D80" s="34">
        <v>62</v>
      </c>
      <c r="E80" s="26">
        <v>62</v>
      </c>
      <c r="F80" s="34">
        <v>43</v>
      </c>
      <c r="G80" s="26">
        <v>43</v>
      </c>
      <c r="H80" s="34">
        <v>48</v>
      </c>
      <c r="I80" s="26">
        <v>48</v>
      </c>
      <c r="J80" s="34">
        <v>40</v>
      </c>
      <c r="K80" s="26">
        <v>40</v>
      </c>
      <c r="L80" s="34">
        <v>62</v>
      </c>
      <c r="M80" s="26">
        <v>62</v>
      </c>
      <c r="N80" s="35">
        <v>71</v>
      </c>
      <c r="O80" s="28">
        <v>71</v>
      </c>
      <c r="P80" s="35">
        <v>72</v>
      </c>
      <c r="Q80" s="28">
        <v>72</v>
      </c>
      <c r="R80" s="35">
        <v>130</v>
      </c>
      <c r="S80" s="28">
        <v>130</v>
      </c>
      <c r="T80" s="35">
        <v>134</v>
      </c>
      <c r="U80" s="28">
        <v>134</v>
      </c>
      <c r="V80" s="35">
        <v>142</v>
      </c>
      <c r="W80" s="28">
        <v>143</v>
      </c>
    </row>
    <row r="81" spans="2:23" x14ac:dyDescent="0.2">
      <c r="B81" s="23" t="s">
        <v>164</v>
      </c>
      <c r="C81" s="32" t="s">
        <v>165</v>
      </c>
      <c r="D81" s="34">
        <v>17</v>
      </c>
      <c r="E81" s="26">
        <v>17</v>
      </c>
      <c r="F81" s="34">
        <v>8</v>
      </c>
      <c r="G81" s="26">
        <v>8</v>
      </c>
      <c r="H81" s="34">
        <v>22</v>
      </c>
      <c r="I81" s="26">
        <v>22</v>
      </c>
      <c r="J81" s="34">
        <v>13</v>
      </c>
      <c r="K81" s="26">
        <v>13</v>
      </c>
      <c r="L81" s="34">
        <v>4</v>
      </c>
      <c r="M81" s="26">
        <v>4</v>
      </c>
      <c r="N81" s="35">
        <v>8</v>
      </c>
      <c r="O81" s="28">
        <v>8</v>
      </c>
      <c r="P81" s="35">
        <v>15</v>
      </c>
      <c r="Q81" s="28">
        <v>15</v>
      </c>
      <c r="R81" s="35">
        <v>5</v>
      </c>
      <c r="S81" s="28">
        <v>5</v>
      </c>
      <c r="T81" s="35">
        <v>8</v>
      </c>
      <c r="U81" s="28">
        <v>8</v>
      </c>
      <c r="V81" s="35">
        <v>12</v>
      </c>
      <c r="W81" s="28">
        <v>12</v>
      </c>
    </row>
    <row r="82" spans="2:23" x14ac:dyDescent="0.2">
      <c r="B82" s="23" t="s">
        <v>166</v>
      </c>
      <c r="C82" s="32" t="s">
        <v>167</v>
      </c>
      <c r="D82" s="34"/>
      <c r="E82" s="26"/>
      <c r="F82" s="34"/>
      <c r="G82" s="26"/>
      <c r="H82" s="34"/>
      <c r="I82" s="26"/>
      <c r="J82" s="34"/>
      <c r="K82" s="26"/>
      <c r="L82" s="34"/>
      <c r="M82" s="26"/>
      <c r="N82" s="35">
        <v>1</v>
      </c>
      <c r="O82" s="28">
        <v>1</v>
      </c>
      <c r="P82" s="35">
        <v>1</v>
      </c>
      <c r="Q82" s="28">
        <v>1</v>
      </c>
      <c r="R82" s="35">
        <v>1</v>
      </c>
      <c r="S82" s="28">
        <v>1</v>
      </c>
      <c r="T82" s="35">
        <v>0</v>
      </c>
      <c r="U82" s="28">
        <v>0</v>
      </c>
      <c r="V82" s="35"/>
      <c r="W82" s="28"/>
    </row>
    <row r="83" spans="2:23" x14ac:dyDescent="0.2">
      <c r="B83" s="23" t="s">
        <v>168</v>
      </c>
      <c r="C83" s="32" t="s">
        <v>169</v>
      </c>
      <c r="D83" s="34">
        <v>4</v>
      </c>
      <c r="E83" s="26">
        <v>3</v>
      </c>
      <c r="F83" s="34">
        <v>2</v>
      </c>
      <c r="G83" s="26">
        <v>2</v>
      </c>
      <c r="H83" s="34">
        <v>1</v>
      </c>
      <c r="I83" s="26">
        <v>1</v>
      </c>
      <c r="J83" s="34"/>
      <c r="K83" s="26"/>
      <c r="L83" s="34">
        <v>2</v>
      </c>
      <c r="M83" s="26">
        <v>2</v>
      </c>
      <c r="N83" s="35">
        <v>3</v>
      </c>
      <c r="O83" s="28">
        <v>3</v>
      </c>
      <c r="P83" s="35">
        <v>11</v>
      </c>
      <c r="Q83" s="28">
        <v>11</v>
      </c>
      <c r="R83" s="35">
        <v>5</v>
      </c>
      <c r="S83" s="28">
        <v>5</v>
      </c>
      <c r="T83" s="35">
        <v>5</v>
      </c>
      <c r="U83" s="28">
        <v>4</v>
      </c>
      <c r="V83" s="35">
        <v>1</v>
      </c>
      <c r="W83" s="28">
        <v>1</v>
      </c>
    </row>
    <row r="84" spans="2:23" x14ac:dyDescent="0.2">
      <c r="B84" s="23" t="s">
        <v>170</v>
      </c>
      <c r="C84" s="16" t="s">
        <v>171</v>
      </c>
      <c r="D84" s="34">
        <v>802</v>
      </c>
      <c r="E84" s="26">
        <v>802</v>
      </c>
      <c r="F84" s="34">
        <v>939</v>
      </c>
      <c r="G84" s="26">
        <v>938</v>
      </c>
      <c r="H84" s="34">
        <v>1056</v>
      </c>
      <c r="I84" s="26">
        <v>1055</v>
      </c>
      <c r="J84" s="34">
        <v>964</v>
      </c>
      <c r="K84" s="26">
        <v>964</v>
      </c>
      <c r="L84" s="34">
        <v>1125</v>
      </c>
      <c r="M84" s="26">
        <v>1123</v>
      </c>
      <c r="N84" s="35">
        <v>1096</v>
      </c>
      <c r="O84" s="28">
        <v>1092</v>
      </c>
      <c r="P84" s="35">
        <v>1661</v>
      </c>
      <c r="Q84" s="28">
        <v>1665</v>
      </c>
      <c r="R84" s="35">
        <v>2208</v>
      </c>
      <c r="S84" s="28">
        <v>2209</v>
      </c>
      <c r="T84" s="35">
        <v>2424</v>
      </c>
      <c r="U84" s="28">
        <v>2424</v>
      </c>
      <c r="V84" s="35">
        <v>2609</v>
      </c>
      <c r="W84" s="28">
        <v>2609</v>
      </c>
    </row>
    <row r="85" spans="2:23" x14ac:dyDescent="0.2">
      <c r="B85" s="23" t="s">
        <v>172</v>
      </c>
      <c r="C85" s="16" t="s">
        <v>173</v>
      </c>
      <c r="D85" s="34">
        <v>11</v>
      </c>
      <c r="E85" s="26">
        <v>11</v>
      </c>
      <c r="F85" s="34">
        <v>35</v>
      </c>
      <c r="G85" s="26">
        <v>35</v>
      </c>
      <c r="H85" s="34">
        <v>23</v>
      </c>
      <c r="I85" s="26">
        <v>23</v>
      </c>
      <c r="J85" s="34">
        <v>25</v>
      </c>
      <c r="K85" s="26">
        <v>25</v>
      </c>
      <c r="L85" s="34">
        <v>29</v>
      </c>
      <c r="M85" s="26">
        <v>25</v>
      </c>
      <c r="N85" s="35">
        <v>17</v>
      </c>
      <c r="O85" s="28">
        <v>16</v>
      </c>
      <c r="P85" s="35">
        <v>27</v>
      </c>
      <c r="Q85" s="28">
        <v>22</v>
      </c>
      <c r="R85" s="35">
        <v>30</v>
      </c>
      <c r="S85" s="28">
        <v>28</v>
      </c>
      <c r="T85" s="35">
        <v>19</v>
      </c>
      <c r="U85" s="28">
        <v>15</v>
      </c>
      <c r="V85" s="35">
        <v>31</v>
      </c>
      <c r="W85" s="28">
        <v>29</v>
      </c>
    </row>
    <row r="86" spans="2:23" x14ac:dyDescent="0.2">
      <c r="B86" s="23" t="s">
        <v>174</v>
      </c>
      <c r="C86" s="16" t="s">
        <v>175</v>
      </c>
      <c r="D86" s="34">
        <v>9</v>
      </c>
      <c r="E86" s="26">
        <v>9</v>
      </c>
      <c r="F86" s="34">
        <v>1</v>
      </c>
      <c r="G86" s="26">
        <v>1</v>
      </c>
      <c r="H86" s="34">
        <v>1</v>
      </c>
      <c r="I86" s="26">
        <v>1</v>
      </c>
      <c r="J86" s="34">
        <v>2</v>
      </c>
      <c r="K86" s="26">
        <v>2</v>
      </c>
      <c r="L86" s="34">
        <v>4</v>
      </c>
      <c r="M86" s="26">
        <v>4</v>
      </c>
      <c r="N86" s="35">
        <v>6</v>
      </c>
      <c r="O86" s="28">
        <v>6</v>
      </c>
      <c r="P86" s="35">
        <v>0</v>
      </c>
      <c r="Q86" s="28">
        <v>0</v>
      </c>
      <c r="R86" s="35">
        <v>0</v>
      </c>
      <c r="S86" s="28">
        <v>0</v>
      </c>
      <c r="T86" s="35">
        <v>0</v>
      </c>
      <c r="U86" s="28">
        <v>0</v>
      </c>
      <c r="V86" s="35">
        <v>1</v>
      </c>
      <c r="W86" s="28">
        <v>1</v>
      </c>
    </row>
    <row r="87" spans="2:23" ht="13.5" thickBot="1" x14ac:dyDescent="0.25">
      <c r="B87" s="88" t="s">
        <v>176</v>
      </c>
      <c r="C87" s="65" t="s">
        <v>177</v>
      </c>
      <c r="D87" s="66"/>
      <c r="E87" s="67"/>
      <c r="F87" s="66"/>
      <c r="G87" s="67"/>
      <c r="H87" s="66">
        <v>145</v>
      </c>
      <c r="I87" s="67">
        <v>145</v>
      </c>
      <c r="J87" s="66">
        <v>330</v>
      </c>
      <c r="K87" s="67">
        <v>332</v>
      </c>
      <c r="L87" s="66">
        <v>552</v>
      </c>
      <c r="M87" s="67">
        <v>553</v>
      </c>
      <c r="N87" s="44">
        <v>623</v>
      </c>
      <c r="O87" s="22">
        <v>621</v>
      </c>
      <c r="P87" s="44">
        <v>1134</v>
      </c>
      <c r="Q87" s="22">
        <v>1132</v>
      </c>
      <c r="R87" s="44">
        <v>1578</v>
      </c>
      <c r="S87" s="22">
        <v>1578</v>
      </c>
      <c r="T87" s="44">
        <v>1661</v>
      </c>
      <c r="U87" s="22">
        <v>1661</v>
      </c>
      <c r="V87" s="44">
        <v>1879</v>
      </c>
      <c r="W87" s="22">
        <v>1879</v>
      </c>
    </row>
    <row r="88" spans="2:23" ht="18.75" thickBot="1" x14ac:dyDescent="0.25">
      <c r="B88" s="9" t="s">
        <v>178</v>
      </c>
      <c r="C88" s="10" t="s">
        <v>179</v>
      </c>
      <c r="D88" s="11">
        <v>2738</v>
      </c>
      <c r="E88" s="12">
        <v>2733</v>
      </c>
      <c r="F88" s="11">
        <v>2810</v>
      </c>
      <c r="G88" s="12">
        <v>2805</v>
      </c>
      <c r="H88" s="11">
        <v>2884</v>
      </c>
      <c r="I88" s="12">
        <v>2876</v>
      </c>
      <c r="J88" s="11">
        <v>2843</v>
      </c>
      <c r="K88" s="12">
        <v>2836</v>
      </c>
      <c r="L88" s="50">
        <f>SUM(L89:L98)</f>
        <v>2594</v>
      </c>
      <c r="M88" s="12">
        <f>SUM(M89:M98)</f>
        <v>2589</v>
      </c>
      <c r="N88" s="13">
        <f>SUM(N89:N98)</f>
        <v>2279</v>
      </c>
      <c r="O88" s="14">
        <f>SUM(O89:O98)</f>
        <v>2277</v>
      </c>
      <c r="P88" s="13">
        <v>2877</v>
      </c>
      <c r="Q88" s="14">
        <v>2866</v>
      </c>
      <c r="R88" s="13">
        <v>2723</v>
      </c>
      <c r="S88" s="14">
        <v>2717</v>
      </c>
      <c r="T88" s="13">
        <v>2560</v>
      </c>
      <c r="U88" s="14">
        <v>2554</v>
      </c>
      <c r="V88" s="13">
        <v>2602</v>
      </c>
      <c r="W88" s="14">
        <v>2599</v>
      </c>
    </row>
    <row r="89" spans="2:23" ht="22.5" x14ac:dyDescent="0.2">
      <c r="B89" s="23" t="s">
        <v>180</v>
      </c>
      <c r="C89" s="32" t="s">
        <v>181</v>
      </c>
      <c r="D89" s="98"/>
      <c r="E89" s="99"/>
      <c r="F89" s="98"/>
      <c r="G89" s="99"/>
      <c r="H89" s="100">
        <v>1</v>
      </c>
      <c r="I89" s="20">
        <v>1</v>
      </c>
      <c r="J89" s="100"/>
      <c r="K89" s="20"/>
      <c r="L89" s="66">
        <v>0</v>
      </c>
      <c r="M89" s="20">
        <v>0</v>
      </c>
      <c r="N89" s="44"/>
      <c r="O89" s="22"/>
      <c r="P89" s="44"/>
      <c r="Q89" s="22"/>
      <c r="R89" s="44">
        <v>76</v>
      </c>
      <c r="S89" s="22">
        <v>76</v>
      </c>
      <c r="T89" s="44">
        <v>224</v>
      </c>
      <c r="U89" s="22">
        <v>224</v>
      </c>
      <c r="V89" s="44">
        <v>198</v>
      </c>
      <c r="W89" s="22">
        <v>198</v>
      </c>
    </row>
    <row r="90" spans="2:23" x14ac:dyDescent="0.2">
      <c r="B90" s="23" t="s">
        <v>182</v>
      </c>
      <c r="C90" s="32" t="s">
        <v>183</v>
      </c>
      <c r="D90" s="34">
        <v>19</v>
      </c>
      <c r="E90" s="26">
        <v>19</v>
      </c>
      <c r="F90" s="34">
        <v>7</v>
      </c>
      <c r="G90" s="26">
        <v>7</v>
      </c>
      <c r="H90" s="34">
        <v>3</v>
      </c>
      <c r="I90" s="26">
        <v>3</v>
      </c>
      <c r="J90" s="34">
        <v>4</v>
      </c>
      <c r="K90" s="26">
        <v>4</v>
      </c>
      <c r="L90" s="34">
        <v>2</v>
      </c>
      <c r="M90" s="26">
        <v>2</v>
      </c>
      <c r="N90" s="35">
        <v>1</v>
      </c>
      <c r="O90" s="28">
        <v>1</v>
      </c>
      <c r="P90" s="35">
        <v>1</v>
      </c>
      <c r="Q90" s="28">
        <v>1</v>
      </c>
      <c r="R90" s="35">
        <v>1</v>
      </c>
      <c r="S90" s="28">
        <v>1</v>
      </c>
      <c r="T90" s="35">
        <v>1</v>
      </c>
      <c r="U90" s="28">
        <v>1</v>
      </c>
      <c r="V90" s="35">
        <v>2</v>
      </c>
      <c r="W90" s="28">
        <v>2</v>
      </c>
    </row>
    <row r="91" spans="2:23" ht="21.75" customHeight="1" x14ac:dyDescent="0.2">
      <c r="B91" s="23" t="s">
        <v>184</v>
      </c>
      <c r="C91" s="32" t="s">
        <v>185</v>
      </c>
      <c r="D91" s="34"/>
      <c r="E91" s="26"/>
      <c r="F91" s="34"/>
      <c r="G91" s="26"/>
      <c r="H91" s="34"/>
      <c r="I91" s="26"/>
      <c r="J91" s="34"/>
      <c r="K91" s="26"/>
      <c r="L91" s="34"/>
      <c r="M91" s="26"/>
      <c r="N91" s="35"/>
      <c r="O91" s="28"/>
      <c r="P91" s="35">
        <v>1</v>
      </c>
      <c r="Q91" s="28">
        <v>1</v>
      </c>
      <c r="R91" s="35">
        <v>0</v>
      </c>
      <c r="S91" s="28">
        <v>0</v>
      </c>
      <c r="T91" s="35">
        <v>0</v>
      </c>
      <c r="U91" s="28">
        <v>0</v>
      </c>
      <c r="V91" s="35"/>
      <c r="W91" s="28"/>
    </row>
    <row r="92" spans="2:23" x14ac:dyDescent="0.2">
      <c r="B92" s="23" t="s">
        <v>186</v>
      </c>
      <c r="C92" s="32" t="s">
        <v>187</v>
      </c>
      <c r="D92" s="34">
        <v>5</v>
      </c>
      <c r="E92" s="26">
        <v>5</v>
      </c>
      <c r="F92" s="34">
        <v>67</v>
      </c>
      <c r="G92" s="26">
        <v>67</v>
      </c>
      <c r="H92" s="34"/>
      <c r="I92" s="26"/>
      <c r="J92" s="34"/>
      <c r="K92" s="26"/>
      <c r="L92" s="34">
        <v>1</v>
      </c>
      <c r="M92" s="26">
        <v>1</v>
      </c>
      <c r="N92" s="35"/>
      <c r="O92" s="28"/>
      <c r="P92" s="35">
        <v>2</v>
      </c>
      <c r="Q92" s="28">
        <v>2</v>
      </c>
      <c r="R92" s="35">
        <v>1</v>
      </c>
      <c r="S92" s="28">
        <v>1</v>
      </c>
      <c r="T92" s="35">
        <v>1</v>
      </c>
      <c r="U92" s="28">
        <v>1</v>
      </c>
      <c r="V92" s="35"/>
      <c r="W92" s="28"/>
    </row>
    <row r="93" spans="2:23" ht="22.5" x14ac:dyDescent="0.2">
      <c r="B93" s="23" t="s">
        <v>188</v>
      </c>
      <c r="C93" s="32" t="s">
        <v>189</v>
      </c>
      <c r="D93" s="34">
        <v>1</v>
      </c>
      <c r="E93" s="26">
        <v>1</v>
      </c>
      <c r="F93" s="34">
        <v>7</v>
      </c>
      <c r="G93" s="26">
        <v>7</v>
      </c>
      <c r="H93" s="34">
        <v>1</v>
      </c>
      <c r="I93" s="26">
        <v>1</v>
      </c>
      <c r="J93" s="34"/>
      <c r="K93" s="26"/>
      <c r="L93" s="34">
        <v>2</v>
      </c>
      <c r="M93" s="26">
        <v>2</v>
      </c>
      <c r="N93" s="35">
        <v>2</v>
      </c>
      <c r="O93" s="28">
        <v>2</v>
      </c>
      <c r="P93" s="35">
        <v>2</v>
      </c>
      <c r="Q93" s="28">
        <v>2</v>
      </c>
      <c r="R93" s="35">
        <v>0</v>
      </c>
      <c r="S93" s="28">
        <v>0</v>
      </c>
      <c r="T93" s="35">
        <v>0</v>
      </c>
      <c r="U93" s="28">
        <v>0</v>
      </c>
      <c r="V93" s="35"/>
      <c r="W93" s="28"/>
    </row>
    <row r="94" spans="2:23" ht="22.5" x14ac:dyDescent="0.2">
      <c r="B94" s="101" t="s">
        <v>190</v>
      </c>
      <c r="C94" s="32" t="s">
        <v>191</v>
      </c>
      <c r="D94" s="34"/>
      <c r="E94" s="26"/>
      <c r="F94" s="34"/>
      <c r="G94" s="26"/>
      <c r="H94" s="34">
        <v>1</v>
      </c>
      <c r="I94" s="26">
        <v>1</v>
      </c>
      <c r="J94" s="34">
        <v>1</v>
      </c>
      <c r="K94" s="26">
        <v>1</v>
      </c>
      <c r="L94" s="34">
        <v>0</v>
      </c>
      <c r="M94" s="26"/>
      <c r="N94" s="35">
        <v>2</v>
      </c>
      <c r="O94" s="28">
        <v>2</v>
      </c>
      <c r="P94" s="35"/>
      <c r="Q94" s="28"/>
      <c r="R94" s="35">
        <v>0</v>
      </c>
      <c r="S94" s="28">
        <v>0</v>
      </c>
      <c r="T94" s="35">
        <v>0</v>
      </c>
      <c r="U94" s="28">
        <v>0</v>
      </c>
      <c r="V94" s="35"/>
      <c r="W94" s="28"/>
    </row>
    <row r="95" spans="2:23" ht="22.5" x14ac:dyDescent="0.2">
      <c r="B95" s="23" t="s">
        <v>192</v>
      </c>
      <c r="C95" s="32" t="s">
        <v>193</v>
      </c>
      <c r="D95" s="34"/>
      <c r="E95" s="26"/>
      <c r="F95" s="34"/>
      <c r="G95" s="26"/>
      <c r="H95" s="34">
        <v>1</v>
      </c>
      <c r="I95" s="26">
        <v>1</v>
      </c>
      <c r="J95" s="34"/>
      <c r="K95" s="26"/>
      <c r="L95" s="34">
        <v>0</v>
      </c>
      <c r="M95" s="26"/>
      <c r="N95" s="35"/>
      <c r="O95" s="28"/>
      <c r="P95" s="35"/>
      <c r="Q95" s="28"/>
      <c r="R95" s="35">
        <v>0</v>
      </c>
      <c r="S95" s="28">
        <v>0</v>
      </c>
      <c r="T95" s="35">
        <v>0</v>
      </c>
      <c r="U95" s="28">
        <v>0</v>
      </c>
      <c r="V95" s="35"/>
      <c r="W95" s="28"/>
    </row>
    <row r="96" spans="2:23" ht="33.75" x14ac:dyDescent="0.2">
      <c r="B96" s="23" t="s">
        <v>194</v>
      </c>
      <c r="C96" s="32" t="s">
        <v>195</v>
      </c>
      <c r="D96" s="34">
        <v>2081</v>
      </c>
      <c r="E96" s="26">
        <v>2077</v>
      </c>
      <c r="F96" s="34">
        <v>2017</v>
      </c>
      <c r="G96" s="26">
        <v>2012</v>
      </c>
      <c r="H96" s="34">
        <v>2284</v>
      </c>
      <c r="I96" s="26">
        <v>2277</v>
      </c>
      <c r="J96" s="34">
        <v>2235</v>
      </c>
      <c r="K96" s="26">
        <v>2231</v>
      </c>
      <c r="L96" s="34">
        <v>2093</v>
      </c>
      <c r="M96" s="26">
        <v>2088</v>
      </c>
      <c r="N96" s="35">
        <v>1880</v>
      </c>
      <c r="O96" s="28">
        <v>1878</v>
      </c>
      <c r="P96" s="35">
        <v>2437</v>
      </c>
      <c r="Q96" s="28">
        <v>2427</v>
      </c>
      <c r="R96" s="35">
        <v>2285</v>
      </c>
      <c r="S96" s="28">
        <v>2278</v>
      </c>
      <c r="T96" s="35">
        <v>1994</v>
      </c>
      <c r="U96" s="28">
        <v>1988</v>
      </c>
      <c r="V96" s="35">
        <v>2131</v>
      </c>
      <c r="W96" s="28">
        <v>2129</v>
      </c>
    </row>
    <row r="97" spans="2:23" ht="22.5" x14ac:dyDescent="0.2">
      <c r="B97" s="23" t="s">
        <v>196</v>
      </c>
      <c r="C97" s="16" t="s">
        <v>197</v>
      </c>
      <c r="D97" s="34">
        <v>602</v>
      </c>
      <c r="E97" s="26">
        <v>602</v>
      </c>
      <c r="F97" s="34">
        <v>690</v>
      </c>
      <c r="G97" s="26">
        <v>690</v>
      </c>
      <c r="H97" s="34">
        <v>558</v>
      </c>
      <c r="I97" s="26">
        <v>558</v>
      </c>
      <c r="J97" s="34">
        <v>594</v>
      </c>
      <c r="K97" s="26">
        <v>591</v>
      </c>
      <c r="L97" s="34">
        <v>491</v>
      </c>
      <c r="M97" s="26">
        <v>491</v>
      </c>
      <c r="N97" s="35">
        <v>388</v>
      </c>
      <c r="O97" s="28">
        <v>388</v>
      </c>
      <c r="P97" s="35">
        <v>430</v>
      </c>
      <c r="Q97" s="28">
        <v>429</v>
      </c>
      <c r="R97" s="35">
        <v>351</v>
      </c>
      <c r="S97" s="28">
        <v>352</v>
      </c>
      <c r="T97" s="35">
        <v>330</v>
      </c>
      <c r="U97" s="28">
        <v>330</v>
      </c>
      <c r="V97" s="35">
        <v>255</v>
      </c>
      <c r="W97" s="28">
        <v>254</v>
      </c>
    </row>
    <row r="98" spans="2:23" ht="23.25" thickBot="1" x14ac:dyDescent="0.25">
      <c r="B98" s="89" t="s">
        <v>198</v>
      </c>
      <c r="C98" s="102" t="s">
        <v>199</v>
      </c>
      <c r="D98" s="34">
        <v>30</v>
      </c>
      <c r="E98" s="26">
        <v>29</v>
      </c>
      <c r="F98" s="34">
        <v>22</v>
      </c>
      <c r="G98" s="26">
        <v>22</v>
      </c>
      <c r="H98" s="34">
        <v>36</v>
      </c>
      <c r="I98" s="26">
        <v>35</v>
      </c>
      <c r="J98" s="34">
        <v>9</v>
      </c>
      <c r="K98" s="26">
        <v>9</v>
      </c>
      <c r="L98" s="34">
        <v>5</v>
      </c>
      <c r="M98" s="26">
        <v>5</v>
      </c>
      <c r="N98" s="35">
        <v>6</v>
      </c>
      <c r="O98" s="28">
        <v>6</v>
      </c>
      <c r="P98" s="35">
        <v>4</v>
      </c>
      <c r="Q98" s="28">
        <v>4</v>
      </c>
      <c r="R98" s="35">
        <v>9</v>
      </c>
      <c r="S98" s="28">
        <v>9</v>
      </c>
      <c r="T98" s="35">
        <v>10</v>
      </c>
      <c r="U98" s="28">
        <v>10</v>
      </c>
      <c r="V98" s="35">
        <v>16</v>
      </c>
      <c r="W98" s="28">
        <v>16</v>
      </c>
    </row>
    <row r="99" spans="2:23" ht="18.75" thickBot="1" x14ac:dyDescent="0.25">
      <c r="B99" s="9" t="s">
        <v>200</v>
      </c>
      <c r="C99" s="10" t="s">
        <v>201</v>
      </c>
      <c r="D99" s="11">
        <v>389</v>
      </c>
      <c r="E99" s="12">
        <v>292</v>
      </c>
      <c r="F99" s="11">
        <v>369</v>
      </c>
      <c r="G99" s="12">
        <v>280</v>
      </c>
      <c r="H99" s="11">
        <v>258</v>
      </c>
      <c r="I99" s="12">
        <v>196</v>
      </c>
      <c r="J99" s="11">
        <v>178</v>
      </c>
      <c r="K99" s="12">
        <v>131</v>
      </c>
      <c r="L99" s="50">
        <f>SUM(L100:L112)</f>
        <v>265</v>
      </c>
      <c r="M99" s="12">
        <f>SUM(M100:M112)</f>
        <v>219</v>
      </c>
      <c r="N99" s="13">
        <f>SUM(N100:N112)</f>
        <v>200</v>
      </c>
      <c r="O99" s="14">
        <f>SUM(O100:O112)</f>
        <v>134</v>
      </c>
      <c r="P99" s="13">
        <v>196</v>
      </c>
      <c r="Q99" s="14">
        <v>132</v>
      </c>
      <c r="R99" s="13">
        <v>242</v>
      </c>
      <c r="S99" s="14">
        <v>156</v>
      </c>
      <c r="T99" s="13">
        <v>258</v>
      </c>
      <c r="U99" s="14">
        <v>176</v>
      </c>
      <c r="V99" s="13">
        <v>254</v>
      </c>
      <c r="W99" s="14">
        <v>180</v>
      </c>
    </row>
    <row r="100" spans="2:23" x14ac:dyDescent="0.2">
      <c r="B100" s="103" t="s">
        <v>202</v>
      </c>
      <c r="C100" s="32" t="s">
        <v>203</v>
      </c>
      <c r="D100" s="54">
        <v>3</v>
      </c>
      <c r="E100" s="55">
        <v>3</v>
      </c>
      <c r="F100" s="54">
        <v>2</v>
      </c>
      <c r="G100" s="55">
        <v>1</v>
      </c>
      <c r="H100" s="54">
        <v>3</v>
      </c>
      <c r="I100" s="55">
        <v>3</v>
      </c>
      <c r="J100" s="54">
        <v>1</v>
      </c>
      <c r="K100" s="55">
        <v>1</v>
      </c>
      <c r="L100" s="54">
        <v>2</v>
      </c>
      <c r="M100" s="55">
        <v>2</v>
      </c>
      <c r="N100" s="21">
        <v>1</v>
      </c>
      <c r="O100" s="58">
        <v>1</v>
      </c>
      <c r="P100" s="21"/>
      <c r="Q100" s="58"/>
      <c r="R100" s="21">
        <v>10</v>
      </c>
      <c r="S100" s="58">
        <v>5</v>
      </c>
      <c r="T100" s="21">
        <v>1</v>
      </c>
      <c r="U100" s="58">
        <v>4</v>
      </c>
      <c r="V100" s="21">
        <v>3</v>
      </c>
      <c r="W100" s="58">
        <v>3</v>
      </c>
    </row>
    <row r="101" spans="2:23" ht="21.75" customHeight="1" x14ac:dyDescent="0.2">
      <c r="B101" s="23" t="s">
        <v>204</v>
      </c>
      <c r="C101" s="32" t="s">
        <v>205</v>
      </c>
      <c r="D101" s="34">
        <v>5</v>
      </c>
      <c r="E101" s="26">
        <v>5</v>
      </c>
      <c r="F101" s="34">
        <v>6</v>
      </c>
      <c r="G101" s="26">
        <v>7</v>
      </c>
      <c r="H101" s="34">
        <v>18</v>
      </c>
      <c r="I101" s="26">
        <v>18</v>
      </c>
      <c r="J101" s="34">
        <v>3</v>
      </c>
      <c r="K101" s="26">
        <v>3</v>
      </c>
      <c r="L101" s="34">
        <v>0</v>
      </c>
      <c r="M101" s="26">
        <v>0</v>
      </c>
      <c r="N101" s="35">
        <v>3</v>
      </c>
      <c r="O101" s="28">
        <v>2</v>
      </c>
      <c r="P101" s="35">
        <v>5</v>
      </c>
      <c r="Q101" s="28">
        <v>4</v>
      </c>
      <c r="R101" s="35">
        <v>15</v>
      </c>
      <c r="S101" s="28">
        <v>15</v>
      </c>
      <c r="T101" s="35">
        <v>14</v>
      </c>
      <c r="U101" s="28">
        <v>14</v>
      </c>
      <c r="V101" s="35">
        <v>13</v>
      </c>
      <c r="W101" s="28">
        <v>14</v>
      </c>
    </row>
    <row r="102" spans="2:23" s="63" customFormat="1" ht="22.5" x14ac:dyDescent="0.2">
      <c r="B102" s="73" t="s">
        <v>206</v>
      </c>
      <c r="C102" s="104" t="s">
        <v>207</v>
      </c>
      <c r="D102" s="34"/>
      <c r="E102" s="26"/>
      <c r="F102" s="34"/>
      <c r="G102" s="26"/>
      <c r="H102" s="34"/>
      <c r="I102" s="26"/>
      <c r="J102" s="34"/>
      <c r="K102" s="26"/>
      <c r="L102" s="34"/>
      <c r="M102" s="26"/>
      <c r="N102" s="35"/>
      <c r="O102" s="28"/>
      <c r="P102" s="35"/>
      <c r="Q102" s="28"/>
      <c r="R102" s="35">
        <v>2</v>
      </c>
      <c r="S102" s="28">
        <v>2</v>
      </c>
      <c r="T102" s="35">
        <v>0</v>
      </c>
      <c r="U102" s="28">
        <v>0</v>
      </c>
      <c r="V102" s="35"/>
      <c r="W102" s="28"/>
    </row>
    <row r="103" spans="2:23" x14ac:dyDescent="0.2">
      <c r="B103" s="23" t="s">
        <v>208</v>
      </c>
      <c r="C103" s="32" t="s">
        <v>209</v>
      </c>
      <c r="D103" s="34">
        <v>41</v>
      </c>
      <c r="E103" s="26">
        <v>39</v>
      </c>
      <c r="F103" s="34">
        <v>10</v>
      </c>
      <c r="G103" s="26">
        <v>9</v>
      </c>
      <c r="H103" s="34">
        <v>16</v>
      </c>
      <c r="I103" s="26">
        <v>16</v>
      </c>
      <c r="J103" s="34">
        <v>11</v>
      </c>
      <c r="K103" s="26">
        <v>11</v>
      </c>
      <c r="L103" s="34">
        <v>11</v>
      </c>
      <c r="M103" s="26">
        <v>9</v>
      </c>
      <c r="N103" s="35">
        <v>9</v>
      </c>
      <c r="O103" s="28">
        <v>8</v>
      </c>
      <c r="P103" s="35">
        <v>11</v>
      </c>
      <c r="Q103" s="28">
        <v>10</v>
      </c>
      <c r="R103" s="35">
        <v>9</v>
      </c>
      <c r="S103" s="28">
        <v>8</v>
      </c>
      <c r="T103" s="35">
        <v>5</v>
      </c>
      <c r="U103" s="28">
        <v>3</v>
      </c>
      <c r="V103" s="35">
        <v>9</v>
      </c>
      <c r="W103" s="28">
        <v>8</v>
      </c>
    </row>
    <row r="104" spans="2:23" x14ac:dyDescent="0.2">
      <c r="B104" s="23" t="s">
        <v>210</v>
      </c>
      <c r="C104" s="32" t="s">
        <v>211</v>
      </c>
      <c r="D104" s="34">
        <v>2</v>
      </c>
      <c r="E104" s="26">
        <v>1</v>
      </c>
      <c r="F104" s="34">
        <v>1</v>
      </c>
      <c r="G104" s="26"/>
      <c r="H104" s="34">
        <v>1</v>
      </c>
      <c r="I104" s="26">
        <v>1</v>
      </c>
      <c r="J104" s="34"/>
      <c r="K104" s="26"/>
      <c r="L104" s="34">
        <v>0</v>
      </c>
      <c r="M104" s="26">
        <v>0</v>
      </c>
      <c r="N104" s="35"/>
      <c r="O104" s="28"/>
      <c r="P104" s="35"/>
      <c r="Q104" s="28"/>
      <c r="R104" s="35">
        <v>0</v>
      </c>
      <c r="S104" s="28">
        <v>0</v>
      </c>
      <c r="T104" s="35">
        <v>0</v>
      </c>
      <c r="U104" s="28">
        <v>0</v>
      </c>
      <c r="V104" s="35">
        <v>3</v>
      </c>
      <c r="W104" s="28">
        <v>3</v>
      </c>
    </row>
    <row r="105" spans="2:23" x14ac:dyDescent="0.2">
      <c r="B105" s="23" t="s">
        <v>212</v>
      </c>
      <c r="C105" s="32" t="s">
        <v>213</v>
      </c>
      <c r="D105" s="34">
        <v>8</v>
      </c>
      <c r="E105" s="26">
        <v>8</v>
      </c>
      <c r="F105" s="34">
        <v>5</v>
      </c>
      <c r="G105" s="26">
        <v>5</v>
      </c>
      <c r="H105" s="34">
        <v>34</v>
      </c>
      <c r="I105" s="26">
        <v>34</v>
      </c>
      <c r="J105" s="34">
        <v>7</v>
      </c>
      <c r="K105" s="26">
        <v>7</v>
      </c>
      <c r="L105" s="34">
        <v>1</v>
      </c>
      <c r="M105" s="26">
        <v>1</v>
      </c>
      <c r="N105" s="35">
        <v>2</v>
      </c>
      <c r="O105" s="28">
        <v>2</v>
      </c>
      <c r="P105" s="35">
        <v>1</v>
      </c>
      <c r="Q105" s="28">
        <v>1</v>
      </c>
      <c r="R105" s="35">
        <v>1</v>
      </c>
      <c r="S105" s="28">
        <v>1</v>
      </c>
      <c r="T105" s="35">
        <v>8</v>
      </c>
      <c r="U105" s="28">
        <v>8</v>
      </c>
      <c r="V105" s="35">
        <v>20</v>
      </c>
      <c r="W105" s="28">
        <v>20</v>
      </c>
    </row>
    <row r="106" spans="2:23" ht="22.5" hidden="1" x14ac:dyDescent="0.2">
      <c r="B106" s="23" t="s">
        <v>214</v>
      </c>
      <c r="C106" s="32" t="s">
        <v>215</v>
      </c>
      <c r="D106" s="34"/>
      <c r="E106" s="26"/>
      <c r="F106" s="34"/>
      <c r="G106" s="26"/>
      <c r="H106" s="34"/>
      <c r="I106" s="26"/>
      <c r="J106" s="34"/>
      <c r="K106" s="26"/>
      <c r="L106" s="34"/>
      <c r="M106" s="26"/>
      <c r="N106" s="35"/>
      <c r="O106" s="28"/>
      <c r="P106" s="35">
        <v>0</v>
      </c>
      <c r="Q106" s="28">
        <v>0</v>
      </c>
      <c r="R106" s="35">
        <v>0</v>
      </c>
      <c r="S106" s="28">
        <v>0</v>
      </c>
      <c r="T106" s="35">
        <v>0</v>
      </c>
      <c r="U106" s="28">
        <v>0</v>
      </c>
      <c r="V106" s="35"/>
      <c r="W106" s="28"/>
    </row>
    <row r="107" spans="2:23" x14ac:dyDescent="0.2">
      <c r="B107" s="23" t="s">
        <v>216</v>
      </c>
      <c r="C107" s="32" t="s">
        <v>217</v>
      </c>
      <c r="D107" s="34">
        <v>174</v>
      </c>
      <c r="E107" s="26">
        <v>102</v>
      </c>
      <c r="F107" s="34">
        <v>122</v>
      </c>
      <c r="G107" s="26">
        <v>60</v>
      </c>
      <c r="H107" s="34">
        <v>116</v>
      </c>
      <c r="I107" s="26">
        <v>67</v>
      </c>
      <c r="J107" s="34">
        <v>76</v>
      </c>
      <c r="K107" s="26">
        <v>42</v>
      </c>
      <c r="L107" s="34">
        <v>56</v>
      </c>
      <c r="M107" s="26">
        <v>28</v>
      </c>
      <c r="N107" s="35">
        <v>55</v>
      </c>
      <c r="O107" s="28">
        <v>27</v>
      </c>
      <c r="P107" s="35">
        <v>58</v>
      </c>
      <c r="Q107" s="28">
        <v>35</v>
      </c>
      <c r="R107" s="35">
        <v>71</v>
      </c>
      <c r="S107" s="28">
        <v>38</v>
      </c>
      <c r="T107" s="35">
        <v>64</v>
      </c>
      <c r="U107" s="28">
        <v>32</v>
      </c>
      <c r="V107" s="35">
        <v>63</v>
      </c>
      <c r="W107" s="28">
        <v>31</v>
      </c>
    </row>
    <row r="108" spans="2:23" x14ac:dyDescent="0.2">
      <c r="B108" s="23" t="s">
        <v>218</v>
      </c>
      <c r="C108" s="32" t="s">
        <v>219</v>
      </c>
      <c r="D108" s="34">
        <v>114</v>
      </c>
      <c r="E108" s="26">
        <v>93</v>
      </c>
      <c r="F108" s="34">
        <v>75</v>
      </c>
      <c r="G108" s="26">
        <v>50</v>
      </c>
      <c r="H108" s="34">
        <v>56</v>
      </c>
      <c r="I108" s="26">
        <v>44</v>
      </c>
      <c r="J108" s="34">
        <v>60</v>
      </c>
      <c r="K108" s="26">
        <v>47</v>
      </c>
      <c r="L108" s="34">
        <v>59</v>
      </c>
      <c r="M108" s="26">
        <v>46</v>
      </c>
      <c r="N108" s="35">
        <v>111</v>
      </c>
      <c r="O108" s="28">
        <v>77</v>
      </c>
      <c r="P108" s="35">
        <v>94</v>
      </c>
      <c r="Q108" s="28">
        <v>56</v>
      </c>
      <c r="R108" s="35">
        <v>100</v>
      </c>
      <c r="S108" s="28">
        <v>53</v>
      </c>
      <c r="T108" s="35">
        <v>111</v>
      </c>
      <c r="U108" s="28">
        <v>60</v>
      </c>
      <c r="V108" s="35">
        <v>93</v>
      </c>
      <c r="W108" s="28">
        <v>51</v>
      </c>
    </row>
    <row r="109" spans="2:23" x14ac:dyDescent="0.2">
      <c r="B109" s="23" t="s">
        <v>220</v>
      </c>
      <c r="C109" s="32" t="s">
        <v>221</v>
      </c>
      <c r="D109" s="34">
        <v>1</v>
      </c>
      <c r="E109" s="26">
        <v>1</v>
      </c>
      <c r="F109" s="34"/>
      <c r="G109" s="26"/>
      <c r="H109" s="34"/>
      <c r="I109" s="26"/>
      <c r="J109" s="34"/>
      <c r="K109" s="26"/>
      <c r="L109" s="34">
        <v>0</v>
      </c>
      <c r="M109" s="26">
        <v>0</v>
      </c>
      <c r="N109" s="35"/>
      <c r="O109" s="28"/>
      <c r="P109" s="35"/>
      <c r="Q109" s="28"/>
      <c r="R109" s="35">
        <v>0</v>
      </c>
      <c r="S109" s="28">
        <v>0</v>
      </c>
      <c r="T109" s="35">
        <v>0</v>
      </c>
      <c r="U109" s="28">
        <v>0</v>
      </c>
      <c r="V109" s="35"/>
      <c r="W109" s="28"/>
    </row>
    <row r="110" spans="2:23" x14ac:dyDescent="0.2">
      <c r="B110" s="78" t="s">
        <v>222</v>
      </c>
      <c r="C110" s="32" t="s">
        <v>223</v>
      </c>
      <c r="D110" s="79">
        <v>5</v>
      </c>
      <c r="E110" s="80">
        <v>4</v>
      </c>
      <c r="F110" s="79">
        <v>8</v>
      </c>
      <c r="G110" s="80">
        <v>8</v>
      </c>
      <c r="H110" s="79">
        <v>5</v>
      </c>
      <c r="I110" s="80">
        <v>4</v>
      </c>
      <c r="J110" s="79">
        <v>2</v>
      </c>
      <c r="K110" s="80">
        <v>2</v>
      </c>
      <c r="L110" s="79">
        <v>9</v>
      </c>
      <c r="M110" s="80">
        <v>7</v>
      </c>
      <c r="N110" s="81">
        <v>6</v>
      </c>
      <c r="O110" s="82">
        <v>4</v>
      </c>
      <c r="P110" s="81">
        <v>8</v>
      </c>
      <c r="Q110" s="82">
        <v>7</v>
      </c>
      <c r="R110" s="81">
        <v>19</v>
      </c>
      <c r="S110" s="82">
        <v>19</v>
      </c>
      <c r="T110" s="81">
        <v>31</v>
      </c>
      <c r="U110" s="82">
        <v>31</v>
      </c>
      <c r="V110" s="81">
        <v>22</v>
      </c>
      <c r="W110" s="82">
        <v>22</v>
      </c>
    </row>
    <row r="111" spans="2:23" x14ac:dyDescent="0.2">
      <c r="B111" s="78" t="s">
        <v>224</v>
      </c>
      <c r="C111" s="32" t="s">
        <v>225</v>
      </c>
      <c r="D111" s="79">
        <v>10</v>
      </c>
      <c r="E111" s="80">
        <v>10</v>
      </c>
      <c r="F111" s="79">
        <v>134</v>
      </c>
      <c r="G111" s="80">
        <v>134</v>
      </c>
      <c r="H111" s="79">
        <v>1</v>
      </c>
      <c r="I111" s="80">
        <v>1</v>
      </c>
      <c r="J111" s="79">
        <v>3</v>
      </c>
      <c r="K111" s="80">
        <v>3</v>
      </c>
      <c r="L111" s="79">
        <v>116</v>
      </c>
      <c r="M111" s="80">
        <v>115</v>
      </c>
      <c r="N111" s="81">
        <v>2</v>
      </c>
      <c r="O111" s="82">
        <v>2</v>
      </c>
      <c r="P111" s="81">
        <v>7</v>
      </c>
      <c r="Q111" s="82">
        <v>7</v>
      </c>
      <c r="R111" s="81">
        <v>3</v>
      </c>
      <c r="S111" s="82">
        <v>3</v>
      </c>
      <c r="T111" s="81">
        <v>9</v>
      </c>
      <c r="U111" s="82">
        <v>9</v>
      </c>
      <c r="V111" s="81">
        <v>1</v>
      </c>
      <c r="W111" s="82">
        <v>1</v>
      </c>
    </row>
    <row r="112" spans="2:23" ht="13.5" thickBot="1" x14ac:dyDescent="0.25">
      <c r="B112" s="78" t="s">
        <v>226</v>
      </c>
      <c r="C112" s="32" t="s">
        <v>227</v>
      </c>
      <c r="D112" s="79">
        <v>26</v>
      </c>
      <c r="E112" s="80">
        <v>26</v>
      </c>
      <c r="F112" s="79">
        <v>6</v>
      </c>
      <c r="G112" s="80">
        <v>6</v>
      </c>
      <c r="H112" s="79">
        <v>8</v>
      </c>
      <c r="I112" s="80">
        <v>8</v>
      </c>
      <c r="J112" s="79">
        <v>15</v>
      </c>
      <c r="K112" s="80">
        <v>15</v>
      </c>
      <c r="L112" s="79">
        <v>11</v>
      </c>
      <c r="M112" s="80">
        <v>11</v>
      </c>
      <c r="N112" s="81">
        <v>11</v>
      </c>
      <c r="O112" s="82">
        <v>11</v>
      </c>
      <c r="P112" s="81">
        <v>12</v>
      </c>
      <c r="Q112" s="82">
        <v>12</v>
      </c>
      <c r="R112" s="81">
        <v>12</v>
      </c>
      <c r="S112" s="82">
        <v>12</v>
      </c>
      <c r="T112" s="81">
        <v>15</v>
      </c>
      <c r="U112" s="82">
        <v>15</v>
      </c>
      <c r="V112" s="81">
        <v>27</v>
      </c>
      <c r="W112" s="82">
        <v>27</v>
      </c>
    </row>
    <row r="113" spans="2:23" ht="13.5" thickBot="1" x14ac:dyDescent="0.25">
      <c r="B113" s="9" t="s">
        <v>228</v>
      </c>
      <c r="C113" s="10" t="s">
        <v>229</v>
      </c>
      <c r="D113" s="11">
        <v>363</v>
      </c>
      <c r="E113" s="12">
        <v>278</v>
      </c>
      <c r="F113" s="11">
        <v>273</v>
      </c>
      <c r="G113" s="12">
        <v>216</v>
      </c>
      <c r="H113" s="11">
        <v>298</v>
      </c>
      <c r="I113" s="12">
        <v>237</v>
      </c>
      <c r="J113" s="11">
        <v>275</v>
      </c>
      <c r="K113" s="12">
        <v>197</v>
      </c>
      <c r="L113" s="50">
        <f>SUM(L114:L120)</f>
        <v>336</v>
      </c>
      <c r="M113" s="12">
        <f>SUM(M114:M120)</f>
        <v>267</v>
      </c>
      <c r="N113" s="13">
        <f>SUM(N114:N120)</f>
        <v>267</v>
      </c>
      <c r="O113" s="14">
        <f>SUM(O114:O120)</f>
        <v>201</v>
      </c>
      <c r="P113" s="13">
        <v>343</v>
      </c>
      <c r="Q113" s="14">
        <v>260</v>
      </c>
      <c r="R113" s="13">
        <v>360</v>
      </c>
      <c r="S113" s="14">
        <v>300</v>
      </c>
      <c r="T113" s="13">
        <v>311</v>
      </c>
      <c r="U113" s="14">
        <v>242</v>
      </c>
      <c r="V113" s="13">
        <v>346</v>
      </c>
      <c r="W113" s="14">
        <v>273</v>
      </c>
    </row>
    <row r="114" spans="2:23" ht="22.5" x14ac:dyDescent="0.2">
      <c r="B114" s="31" t="s">
        <v>230</v>
      </c>
      <c r="C114" s="32" t="s">
        <v>231</v>
      </c>
      <c r="D114" s="24">
        <v>297</v>
      </c>
      <c r="E114" s="25">
        <v>232</v>
      </c>
      <c r="F114" s="24">
        <v>228</v>
      </c>
      <c r="G114" s="25">
        <v>187</v>
      </c>
      <c r="H114" s="24">
        <v>262</v>
      </c>
      <c r="I114" s="25">
        <v>213</v>
      </c>
      <c r="J114" s="24">
        <v>232</v>
      </c>
      <c r="K114" s="25">
        <v>163</v>
      </c>
      <c r="L114" s="24">
        <v>303</v>
      </c>
      <c r="M114" s="25">
        <v>242</v>
      </c>
      <c r="N114" s="27">
        <v>257</v>
      </c>
      <c r="O114" s="33">
        <v>195</v>
      </c>
      <c r="P114" s="27">
        <v>314</v>
      </c>
      <c r="Q114" s="33">
        <v>234</v>
      </c>
      <c r="R114" s="27">
        <v>324</v>
      </c>
      <c r="S114" s="33">
        <v>270</v>
      </c>
      <c r="T114" s="27">
        <v>277</v>
      </c>
      <c r="U114" s="33">
        <v>212</v>
      </c>
      <c r="V114" s="27">
        <v>313</v>
      </c>
      <c r="W114" s="33">
        <v>247</v>
      </c>
    </row>
    <row r="115" spans="2:23" ht="22.5" x14ac:dyDescent="0.2">
      <c r="B115" s="23" t="s">
        <v>232</v>
      </c>
      <c r="C115" s="32" t="s">
        <v>233</v>
      </c>
      <c r="D115" s="34">
        <v>24</v>
      </c>
      <c r="E115" s="26">
        <v>17</v>
      </c>
      <c r="F115" s="34">
        <v>20</v>
      </c>
      <c r="G115" s="26">
        <v>14</v>
      </c>
      <c r="H115" s="34">
        <v>8</v>
      </c>
      <c r="I115" s="26">
        <v>3</v>
      </c>
      <c r="J115" s="34">
        <v>17</v>
      </c>
      <c r="K115" s="26">
        <v>14</v>
      </c>
      <c r="L115" s="34">
        <v>13</v>
      </c>
      <c r="M115" s="26">
        <v>10</v>
      </c>
      <c r="N115" s="35">
        <v>3</v>
      </c>
      <c r="O115" s="28">
        <v>2</v>
      </c>
      <c r="P115" s="35">
        <v>9</v>
      </c>
      <c r="Q115" s="28">
        <v>7</v>
      </c>
      <c r="R115" s="35">
        <v>10</v>
      </c>
      <c r="S115" s="28">
        <v>7</v>
      </c>
      <c r="T115" s="35">
        <v>13</v>
      </c>
      <c r="U115" s="28">
        <v>11</v>
      </c>
      <c r="V115" s="35">
        <v>17</v>
      </c>
      <c r="W115" s="28">
        <v>11</v>
      </c>
    </row>
    <row r="116" spans="2:23" ht="22.5" x14ac:dyDescent="0.2">
      <c r="B116" s="23" t="s">
        <v>234</v>
      </c>
      <c r="C116" s="32" t="s">
        <v>235</v>
      </c>
      <c r="D116" s="34">
        <v>3</v>
      </c>
      <c r="E116" s="26">
        <v>3</v>
      </c>
      <c r="F116" s="34">
        <v>1</v>
      </c>
      <c r="G116" s="26">
        <v>1</v>
      </c>
      <c r="H116" s="34"/>
      <c r="I116" s="26"/>
      <c r="J116" s="34">
        <v>3</v>
      </c>
      <c r="K116" s="26">
        <v>3</v>
      </c>
      <c r="L116" s="34">
        <v>1</v>
      </c>
      <c r="M116" s="26">
        <v>1</v>
      </c>
      <c r="N116" s="35"/>
      <c r="O116" s="28"/>
      <c r="P116" s="35">
        <v>1</v>
      </c>
      <c r="Q116" s="28">
        <v>1</v>
      </c>
      <c r="R116" s="35">
        <v>1</v>
      </c>
      <c r="S116" s="28">
        <v>1</v>
      </c>
      <c r="T116" s="35">
        <v>1</v>
      </c>
      <c r="U116" s="28">
        <v>1</v>
      </c>
      <c r="V116" s="35"/>
      <c r="W116" s="28"/>
    </row>
    <row r="117" spans="2:23" ht="22.5" x14ac:dyDescent="0.2">
      <c r="B117" s="23" t="s">
        <v>236</v>
      </c>
      <c r="C117" s="32" t="s">
        <v>237</v>
      </c>
      <c r="D117" s="34">
        <v>21</v>
      </c>
      <c r="E117" s="26">
        <v>7</v>
      </c>
      <c r="F117" s="34">
        <v>19</v>
      </c>
      <c r="G117" s="26">
        <v>8</v>
      </c>
      <c r="H117" s="34">
        <v>15</v>
      </c>
      <c r="I117" s="26">
        <v>8</v>
      </c>
      <c r="J117" s="34">
        <v>13</v>
      </c>
      <c r="K117" s="26">
        <v>7</v>
      </c>
      <c r="L117" s="34">
        <v>6</v>
      </c>
      <c r="M117" s="26"/>
      <c r="N117" s="35">
        <v>3</v>
      </c>
      <c r="O117" s="28"/>
      <c r="P117" s="35">
        <v>2</v>
      </c>
      <c r="Q117" s="28">
        <v>1</v>
      </c>
      <c r="R117" s="35">
        <v>5</v>
      </c>
      <c r="S117" s="28">
        <v>2</v>
      </c>
      <c r="T117" s="35">
        <v>4</v>
      </c>
      <c r="U117" s="28">
        <v>1</v>
      </c>
      <c r="V117" s="35">
        <v>2</v>
      </c>
      <c r="W117" s="28">
        <v>1</v>
      </c>
    </row>
    <row r="118" spans="2:23" ht="24.75" customHeight="1" x14ac:dyDescent="0.2">
      <c r="B118" s="23" t="s">
        <v>238</v>
      </c>
      <c r="C118" s="32" t="s">
        <v>239</v>
      </c>
      <c r="D118" s="34">
        <v>1</v>
      </c>
      <c r="E118" s="26">
        <v>1</v>
      </c>
      <c r="F118" s="34"/>
      <c r="G118" s="26"/>
      <c r="H118" s="34"/>
      <c r="I118" s="26"/>
      <c r="J118" s="34">
        <v>1</v>
      </c>
      <c r="K118" s="26">
        <v>1</v>
      </c>
      <c r="L118" s="34"/>
      <c r="M118" s="26"/>
      <c r="N118" s="35"/>
      <c r="O118" s="28"/>
      <c r="P118" s="35">
        <v>0</v>
      </c>
      <c r="Q118" s="28">
        <v>0</v>
      </c>
      <c r="R118" s="35">
        <v>0</v>
      </c>
      <c r="S118" s="28">
        <v>0</v>
      </c>
      <c r="T118" s="35">
        <v>1</v>
      </c>
      <c r="U118" s="28">
        <v>1</v>
      </c>
      <c r="V118" s="35"/>
      <c r="W118" s="28"/>
    </row>
    <row r="119" spans="2:23" x14ac:dyDescent="0.2">
      <c r="B119" s="23" t="s">
        <v>240</v>
      </c>
      <c r="C119" s="32" t="s">
        <v>241</v>
      </c>
      <c r="D119" s="34">
        <v>17</v>
      </c>
      <c r="E119" s="26">
        <v>17</v>
      </c>
      <c r="F119" s="34">
        <v>5</v>
      </c>
      <c r="G119" s="26">
        <v>5</v>
      </c>
      <c r="H119" s="34">
        <v>13</v>
      </c>
      <c r="I119" s="26">
        <v>13</v>
      </c>
      <c r="J119" s="34">
        <v>9</v>
      </c>
      <c r="K119" s="26">
        <v>9</v>
      </c>
      <c r="L119" s="34">
        <v>13</v>
      </c>
      <c r="M119" s="26">
        <v>14</v>
      </c>
      <c r="N119" s="35">
        <v>4</v>
      </c>
      <c r="O119" s="28">
        <v>4</v>
      </c>
      <c r="P119" s="35">
        <v>1</v>
      </c>
      <c r="Q119" s="28">
        <v>1</v>
      </c>
      <c r="R119" s="35">
        <v>20</v>
      </c>
      <c r="S119" s="28">
        <v>20</v>
      </c>
      <c r="T119" s="35">
        <v>15</v>
      </c>
      <c r="U119" s="28">
        <v>16</v>
      </c>
      <c r="V119" s="35">
        <v>14</v>
      </c>
      <c r="W119" s="28">
        <v>14</v>
      </c>
    </row>
    <row r="120" spans="2:23" ht="23.25" thickBot="1" x14ac:dyDescent="0.25">
      <c r="B120" s="88" t="s">
        <v>242</v>
      </c>
      <c r="C120" s="65" t="s">
        <v>243</v>
      </c>
      <c r="D120" s="66"/>
      <c r="E120" s="67">
        <v>1</v>
      </c>
      <c r="F120" s="66"/>
      <c r="G120" s="67">
        <v>1</v>
      </c>
      <c r="H120" s="66"/>
      <c r="I120" s="67"/>
      <c r="J120" s="66"/>
      <c r="K120" s="67"/>
      <c r="L120" s="66"/>
      <c r="M120" s="67"/>
      <c r="N120" s="44"/>
      <c r="O120" s="22"/>
      <c r="P120" s="44">
        <v>16</v>
      </c>
      <c r="Q120" s="22">
        <v>16</v>
      </c>
      <c r="R120" s="44">
        <v>0</v>
      </c>
      <c r="S120" s="22">
        <v>0</v>
      </c>
      <c r="T120" s="44">
        <v>0</v>
      </c>
      <c r="U120" s="22">
        <v>0</v>
      </c>
      <c r="V120" s="44"/>
      <c r="W120" s="22"/>
    </row>
    <row r="121" spans="2:23" ht="13.5" thickBot="1" x14ac:dyDescent="0.25">
      <c r="B121" s="9" t="s">
        <v>244</v>
      </c>
      <c r="C121" s="10" t="s">
        <v>245</v>
      </c>
      <c r="D121" s="11">
        <v>1537</v>
      </c>
      <c r="E121" s="12">
        <v>1514</v>
      </c>
      <c r="F121" s="11">
        <v>1319</v>
      </c>
      <c r="G121" s="12">
        <v>1301</v>
      </c>
      <c r="H121" s="11">
        <v>1457</v>
      </c>
      <c r="I121" s="12">
        <v>1438</v>
      </c>
      <c r="J121" s="11">
        <v>1448</v>
      </c>
      <c r="K121" s="12">
        <v>1432</v>
      </c>
      <c r="L121" s="50">
        <f>SUM(L122:L125)</f>
        <v>1465</v>
      </c>
      <c r="M121" s="12">
        <f>SUM(M122:M125)</f>
        <v>1460</v>
      </c>
      <c r="N121" s="13">
        <f>SUM(N122:N125)</f>
        <v>1458</v>
      </c>
      <c r="O121" s="14">
        <f>SUM(O122:O125)</f>
        <v>1447</v>
      </c>
      <c r="P121" s="13">
        <v>1281</v>
      </c>
      <c r="Q121" s="14">
        <v>1272</v>
      </c>
      <c r="R121" s="13">
        <v>1154</v>
      </c>
      <c r="S121" s="14">
        <v>1144</v>
      </c>
      <c r="T121" s="13">
        <v>1272</v>
      </c>
      <c r="U121" s="14">
        <v>1264</v>
      </c>
      <c r="V121" s="13">
        <v>1342</v>
      </c>
      <c r="W121" s="14">
        <v>1323</v>
      </c>
    </row>
    <row r="122" spans="2:23" ht="22.5" x14ac:dyDescent="0.2">
      <c r="B122" s="23" t="s">
        <v>246</v>
      </c>
      <c r="C122" s="32" t="s">
        <v>247</v>
      </c>
      <c r="D122" s="34">
        <v>23</v>
      </c>
      <c r="E122" s="26">
        <v>16</v>
      </c>
      <c r="F122" s="34">
        <v>13</v>
      </c>
      <c r="G122" s="26">
        <v>8</v>
      </c>
      <c r="H122" s="34">
        <v>7</v>
      </c>
      <c r="I122" s="26">
        <v>6</v>
      </c>
      <c r="J122" s="34">
        <v>7</v>
      </c>
      <c r="K122" s="26">
        <v>4</v>
      </c>
      <c r="L122" s="34">
        <v>6</v>
      </c>
      <c r="M122" s="26">
        <v>6</v>
      </c>
      <c r="N122" s="35">
        <v>6</v>
      </c>
      <c r="O122" s="28">
        <v>6</v>
      </c>
      <c r="P122" s="35">
        <v>2</v>
      </c>
      <c r="Q122" s="28">
        <v>2</v>
      </c>
      <c r="R122" s="35">
        <v>2</v>
      </c>
      <c r="S122" s="28">
        <v>2</v>
      </c>
      <c r="T122" s="35">
        <v>7</v>
      </c>
      <c r="U122" s="28">
        <v>7</v>
      </c>
      <c r="V122" s="35">
        <v>11</v>
      </c>
      <c r="W122" s="28">
        <v>7</v>
      </c>
    </row>
    <row r="123" spans="2:23" x14ac:dyDescent="0.2">
      <c r="B123" s="23" t="s">
        <v>248</v>
      </c>
      <c r="C123" s="16" t="s">
        <v>249</v>
      </c>
      <c r="D123" s="34">
        <v>10</v>
      </c>
      <c r="E123" s="26">
        <v>10</v>
      </c>
      <c r="F123" s="34">
        <v>9</v>
      </c>
      <c r="G123" s="26">
        <v>9</v>
      </c>
      <c r="H123" s="34">
        <v>5</v>
      </c>
      <c r="I123" s="26">
        <v>3</v>
      </c>
      <c r="J123" s="34">
        <v>8</v>
      </c>
      <c r="K123" s="26">
        <v>8</v>
      </c>
      <c r="L123" s="34">
        <v>11</v>
      </c>
      <c r="M123" s="26">
        <v>11</v>
      </c>
      <c r="N123" s="35">
        <v>7</v>
      </c>
      <c r="O123" s="28">
        <v>7</v>
      </c>
      <c r="P123" s="35">
        <v>3</v>
      </c>
      <c r="Q123" s="28">
        <v>3</v>
      </c>
      <c r="R123" s="35">
        <v>5</v>
      </c>
      <c r="S123" s="28">
        <v>5</v>
      </c>
      <c r="T123" s="35">
        <v>8</v>
      </c>
      <c r="U123" s="28">
        <v>8</v>
      </c>
      <c r="V123" s="35">
        <v>8</v>
      </c>
      <c r="W123" s="28">
        <v>7</v>
      </c>
    </row>
    <row r="124" spans="2:23" x14ac:dyDescent="0.2">
      <c r="B124" s="23" t="s">
        <v>250</v>
      </c>
      <c r="C124" s="16" t="s">
        <v>251</v>
      </c>
      <c r="D124" s="34">
        <v>38</v>
      </c>
      <c r="E124" s="26">
        <v>38</v>
      </c>
      <c r="F124" s="34">
        <v>22</v>
      </c>
      <c r="G124" s="26">
        <v>22</v>
      </c>
      <c r="H124" s="34">
        <v>37</v>
      </c>
      <c r="I124" s="26">
        <v>37</v>
      </c>
      <c r="J124" s="34">
        <v>34</v>
      </c>
      <c r="K124" s="26">
        <v>34</v>
      </c>
      <c r="L124" s="34">
        <v>34</v>
      </c>
      <c r="M124" s="26">
        <v>34</v>
      </c>
      <c r="N124" s="35">
        <v>22</v>
      </c>
      <c r="O124" s="28">
        <v>22</v>
      </c>
      <c r="P124" s="35">
        <v>30</v>
      </c>
      <c r="Q124" s="28">
        <v>30</v>
      </c>
      <c r="R124" s="35">
        <v>21</v>
      </c>
      <c r="S124" s="28">
        <v>21</v>
      </c>
      <c r="T124" s="35">
        <v>28</v>
      </c>
      <c r="U124" s="28">
        <v>27</v>
      </c>
      <c r="V124" s="35">
        <v>28</v>
      </c>
      <c r="W124" s="28">
        <v>30</v>
      </c>
    </row>
    <row r="125" spans="2:23" ht="13.5" thickBot="1" x14ac:dyDescent="0.25">
      <c r="B125" s="23" t="s">
        <v>252</v>
      </c>
      <c r="C125" s="16" t="s">
        <v>253</v>
      </c>
      <c r="D125" s="34">
        <v>1466</v>
      </c>
      <c r="E125" s="26">
        <v>1450</v>
      </c>
      <c r="F125" s="34">
        <v>1275</v>
      </c>
      <c r="G125" s="26">
        <v>1262</v>
      </c>
      <c r="H125" s="34">
        <v>1408</v>
      </c>
      <c r="I125" s="26">
        <v>1392</v>
      </c>
      <c r="J125" s="34">
        <v>1399</v>
      </c>
      <c r="K125" s="26">
        <v>1386</v>
      </c>
      <c r="L125" s="34">
        <v>1414</v>
      </c>
      <c r="M125" s="26">
        <v>1409</v>
      </c>
      <c r="N125" s="35">
        <v>1423</v>
      </c>
      <c r="O125" s="28">
        <v>1412</v>
      </c>
      <c r="P125" s="35">
        <v>1246</v>
      </c>
      <c r="Q125" s="28">
        <v>1237</v>
      </c>
      <c r="R125" s="35">
        <v>1126</v>
      </c>
      <c r="S125" s="28">
        <v>1116</v>
      </c>
      <c r="T125" s="35">
        <v>1229</v>
      </c>
      <c r="U125" s="28">
        <v>1222</v>
      </c>
      <c r="V125" s="35">
        <v>1295</v>
      </c>
      <c r="W125" s="28">
        <v>1279</v>
      </c>
    </row>
    <row r="126" spans="2:23" ht="13.5" thickBot="1" x14ac:dyDescent="0.25">
      <c r="B126" s="9" t="s">
        <v>254</v>
      </c>
      <c r="C126" s="10" t="s">
        <v>255</v>
      </c>
      <c r="D126" s="11">
        <v>39346</v>
      </c>
      <c r="E126" s="12">
        <v>14870</v>
      </c>
      <c r="F126" s="11">
        <v>33338</v>
      </c>
      <c r="G126" s="12">
        <v>11792</v>
      </c>
      <c r="H126" s="11">
        <v>35044</v>
      </c>
      <c r="I126" s="12">
        <v>12536</v>
      </c>
      <c r="J126" s="11">
        <v>32159</v>
      </c>
      <c r="K126" s="12">
        <v>12257</v>
      </c>
      <c r="L126" s="50">
        <f>SUM(L127:L143)</f>
        <v>30171</v>
      </c>
      <c r="M126" s="12">
        <f>SUM(M127:M143)</f>
        <v>10222</v>
      </c>
      <c r="N126" s="13">
        <f>SUM(N127:N143)</f>
        <v>27997</v>
      </c>
      <c r="O126" s="14">
        <f>SUM(O127:O143)</f>
        <v>10013</v>
      </c>
      <c r="P126" s="13">
        <v>27792</v>
      </c>
      <c r="Q126" s="14">
        <v>9843</v>
      </c>
      <c r="R126" s="13">
        <v>24306</v>
      </c>
      <c r="S126" s="14">
        <v>9843</v>
      </c>
      <c r="T126" s="13">
        <v>23154</v>
      </c>
      <c r="U126" s="14">
        <v>9460</v>
      </c>
      <c r="V126" s="13">
        <v>23913</v>
      </c>
      <c r="W126" s="14">
        <v>9648</v>
      </c>
    </row>
    <row r="127" spans="2:23" x14ac:dyDescent="0.2">
      <c r="B127" s="31" t="s">
        <v>256</v>
      </c>
      <c r="C127" s="32" t="s">
        <v>257</v>
      </c>
      <c r="D127" s="24">
        <v>13266</v>
      </c>
      <c r="E127" s="25">
        <v>4028</v>
      </c>
      <c r="F127" s="24">
        <v>11333</v>
      </c>
      <c r="G127" s="25">
        <v>3212</v>
      </c>
      <c r="H127" s="24">
        <v>13155</v>
      </c>
      <c r="I127" s="25">
        <v>3746</v>
      </c>
      <c r="J127" s="24">
        <v>12739</v>
      </c>
      <c r="K127" s="25">
        <v>3968</v>
      </c>
      <c r="L127" s="24">
        <v>12413</v>
      </c>
      <c r="M127" s="25">
        <v>3513</v>
      </c>
      <c r="N127" s="27">
        <v>11481</v>
      </c>
      <c r="O127" s="33">
        <v>3643</v>
      </c>
      <c r="P127" s="27">
        <v>11115</v>
      </c>
      <c r="Q127" s="33">
        <v>3395</v>
      </c>
      <c r="R127" s="27">
        <v>9833</v>
      </c>
      <c r="S127" s="33">
        <v>3390</v>
      </c>
      <c r="T127" s="27">
        <v>9695</v>
      </c>
      <c r="U127" s="33">
        <v>3202</v>
      </c>
      <c r="V127" s="27">
        <v>10538</v>
      </c>
      <c r="W127" s="33">
        <v>3712</v>
      </c>
    </row>
    <row r="128" spans="2:23" x14ac:dyDescent="0.2">
      <c r="B128" s="23" t="s">
        <v>258</v>
      </c>
      <c r="C128" s="16" t="s">
        <v>259</v>
      </c>
      <c r="D128" s="34">
        <v>20134</v>
      </c>
      <c r="E128" s="26">
        <v>6412</v>
      </c>
      <c r="F128" s="34">
        <v>16645</v>
      </c>
      <c r="G128" s="26">
        <v>4596</v>
      </c>
      <c r="H128" s="34">
        <v>16067</v>
      </c>
      <c r="I128" s="26">
        <v>4388</v>
      </c>
      <c r="J128" s="34">
        <v>13327</v>
      </c>
      <c r="K128" s="26">
        <v>3512</v>
      </c>
      <c r="L128" s="34">
        <v>12821</v>
      </c>
      <c r="M128" s="26">
        <v>3011</v>
      </c>
      <c r="N128" s="35">
        <v>11615</v>
      </c>
      <c r="O128" s="28">
        <v>2626</v>
      </c>
      <c r="P128" s="35">
        <v>11579</v>
      </c>
      <c r="Q128" s="28">
        <v>2781</v>
      </c>
      <c r="R128" s="35">
        <v>9521</v>
      </c>
      <c r="S128" s="28">
        <v>2694</v>
      </c>
      <c r="T128" s="35">
        <v>8224</v>
      </c>
      <c r="U128" s="28">
        <v>2433</v>
      </c>
      <c r="V128" s="35">
        <v>7705</v>
      </c>
      <c r="W128" s="28">
        <v>2093</v>
      </c>
    </row>
    <row r="129" spans="2:23" x14ac:dyDescent="0.2">
      <c r="B129" s="23" t="s">
        <v>260</v>
      </c>
      <c r="C129" s="16" t="s">
        <v>261</v>
      </c>
      <c r="D129" s="34">
        <v>1389</v>
      </c>
      <c r="E129" s="26">
        <v>598</v>
      </c>
      <c r="F129" s="34">
        <v>1122</v>
      </c>
      <c r="G129" s="26">
        <v>498</v>
      </c>
      <c r="H129" s="34">
        <v>1158</v>
      </c>
      <c r="I129" s="26">
        <v>491</v>
      </c>
      <c r="J129" s="34">
        <v>918</v>
      </c>
      <c r="K129" s="26">
        <v>420</v>
      </c>
      <c r="L129" s="34">
        <v>690</v>
      </c>
      <c r="M129" s="26">
        <v>303</v>
      </c>
      <c r="N129" s="35">
        <v>647</v>
      </c>
      <c r="O129" s="28">
        <v>349</v>
      </c>
      <c r="P129" s="35">
        <v>670</v>
      </c>
      <c r="Q129" s="28">
        <v>306</v>
      </c>
      <c r="R129" s="35">
        <v>521</v>
      </c>
      <c r="S129" s="28">
        <v>339</v>
      </c>
      <c r="T129" s="35">
        <v>468</v>
      </c>
      <c r="U129" s="28">
        <v>247</v>
      </c>
      <c r="V129" s="35">
        <v>580</v>
      </c>
      <c r="W129" s="28">
        <v>297</v>
      </c>
    </row>
    <row r="130" spans="2:23" x14ac:dyDescent="0.2">
      <c r="B130" s="23" t="s">
        <v>262</v>
      </c>
      <c r="C130" s="16" t="s">
        <v>263</v>
      </c>
      <c r="D130" s="34">
        <v>134</v>
      </c>
      <c r="E130" s="26">
        <v>88</v>
      </c>
      <c r="F130" s="34">
        <v>146</v>
      </c>
      <c r="G130" s="26">
        <v>98</v>
      </c>
      <c r="H130" s="34">
        <v>153</v>
      </c>
      <c r="I130" s="26">
        <v>114</v>
      </c>
      <c r="J130" s="34">
        <v>150</v>
      </c>
      <c r="K130" s="26">
        <v>111</v>
      </c>
      <c r="L130" s="34">
        <v>174</v>
      </c>
      <c r="M130" s="26">
        <v>126</v>
      </c>
      <c r="N130" s="35">
        <v>132</v>
      </c>
      <c r="O130" s="28">
        <v>107</v>
      </c>
      <c r="P130" s="35">
        <v>168</v>
      </c>
      <c r="Q130" s="28">
        <v>115</v>
      </c>
      <c r="R130" s="35">
        <v>111</v>
      </c>
      <c r="S130" s="28">
        <v>86</v>
      </c>
      <c r="T130" s="35">
        <v>136</v>
      </c>
      <c r="U130" s="28">
        <v>94</v>
      </c>
      <c r="V130" s="35">
        <v>128</v>
      </c>
      <c r="W130" s="28">
        <v>97</v>
      </c>
    </row>
    <row r="131" spans="2:23" x14ac:dyDescent="0.2">
      <c r="B131" s="23" t="s">
        <v>264</v>
      </c>
      <c r="C131" s="16" t="s">
        <v>265</v>
      </c>
      <c r="D131" s="34">
        <v>167</v>
      </c>
      <c r="E131" s="26">
        <v>156</v>
      </c>
      <c r="F131" s="34">
        <v>147</v>
      </c>
      <c r="G131" s="26">
        <v>134</v>
      </c>
      <c r="H131" s="34">
        <v>79</v>
      </c>
      <c r="I131" s="26">
        <v>73</v>
      </c>
      <c r="J131" s="34">
        <v>57</v>
      </c>
      <c r="K131" s="26">
        <v>55</v>
      </c>
      <c r="L131" s="34">
        <v>45</v>
      </c>
      <c r="M131" s="26">
        <v>40</v>
      </c>
      <c r="N131" s="35">
        <v>51</v>
      </c>
      <c r="O131" s="28">
        <v>39</v>
      </c>
      <c r="P131" s="35">
        <v>63</v>
      </c>
      <c r="Q131" s="28">
        <v>54</v>
      </c>
      <c r="R131" s="35">
        <v>59</v>
      </c>
      <c r="S131" s="28">
        <v>54</v>
      </c>
      <c r="T131" s="35">
        <v>61</v>
      </c>
      <c r="U131" s="28">
        <v>55</v>
      </c>
      <c r="V131" s="35">
        <v>87</v>
      </c>
      <c r="W131" s="28">
        <v>75</v>
      </c>
    </row>
    <row r="132" spans="2:23" x14ac:dyDescent="0.2">
      <c r="B132" s="23" t="s">
        <v>266</v>
      </c>
      <c r="C132" s="16" t="s">
        <v>267</v>
      </c>
      <c r="D132" s="34">
        <v>489</v>
      </c>
      <c r="E132" s="26">
        <v>488</v>
      </c>
      <c r="F132" s="34">
        <v>282</v>
      </c>
      <c r="G132" s="26">
        <v>277</v>
      </c>
      <c r="H132" s="34">
        <v>359</v>
      </c>
      <c r="I132" s="26">
        <v>358</v>
      </c>
      <c r="J132" s="34">
        <v>370</v>
      </c>
      <c r="K132" s="26">
        <v>365</v>
      </c>
      <c r="L132" s="34">
        <v>542</v>
      </c>
      <c r="M132" s="26">
        <v>534</v>
      </c>
      <c r="N132" s="35">
        <v>444</v>
      </c>
      <c r="O132" s="28">
        <v>447</v>
      </c>
      <c r="P132" s="35">
        <v>478</v>
      </c>
      <c r="Q132" s="28">
        <v>469</v>
      </c>
      <c r="R132" s="35">
        <v>387</v>
      </c>
      <c r="S132" s="28">
        <v>377</v>
      </c>
      <c r="T132" s="35">
        <v>280</v>
      </c>
      <c r="U132" s="28">
        <v>271</v>
      </c>
      <c r="V132" s="35">
        <v>245</v>
      </c>
      <c r="W132" s="28">
        <v>232</v>
      </c>
    </row>
    <row r="133" spans="2:23" ht="22.5" x14ac:dyDescent="0.2">
      <c r="B133" s="23" t="s">
        <v>268</v>
      </c>
      <c r="C133" s="16" t="s">
        <v>269</v>
      </c>
      <c r="D133" s="34">
        <v>233</v>
      </c>
      <c r="E133" s="26">
        <v>135</v>
      </c>
      <c r="F133" s="34">
        <v>247</v>
      </c>
      <c r="G133" s="26">
        <v>176</v>
      </c>
      <c r="H133" s="34">
        <v>199</v>
      </c>
      <c r="I133" s="26">
        <v>127</v>
      </c>
      <c r="J133" s="34">
        <v>206</v>
      </c>
      <c r="K133" s="26">
        <v>129</v>
      </c>
      <c r="L133" s="34">
        <v>196</v>
      </c>
      <c r="M133" s="26">
        <v>122</v>
      </c>
      <c r="N133" s="35">
        <v>207</v>
      </c>
      <c r="O133" s="28">
        <v>111</v>
      </c>
      <c r="P133" s="35">
        <v>253</v>
      </c>
      <c r="Q133" s="28">
        <v>135</v>
      </c>
      <c r="R133" s="35">
        <v>141</v>
      </c>
      <c r="S133" s="28">
        <v>109</v>
      </c>
      <c r="T133" s="35">
        <v>151</v>
      </c>
      <c r="U133" s="28">
        <v>114</v>
      </c>
      <c r="V133" s="35">
        <v>199</v>
      </c>
      <c r="W133" s="28">
        <v>122</v>
      </c>
    </row>
    <row r="134" spans="2:23" x14ac:dyDescent="0.2">
      <c r="B134" s="23" t="s">
        <v>270</v>
      </c>
      <c r="C134" s="16" t="s">
        <v>271</v>
      </c>
      <c r="D134" s="34">
        <v>1214</v>
      </c>
      <c r="E134" s="26">
        <v>762</v>
      </c>
      <c r="F134" s="34">
        <v>1201</v>
      </c>
      <c r="G134" s="26">
        <v>738</v>
      </c>
      <c r="H134" s="34">
        <v>1281</v>
      </c>
      <c r="I134" s="26">
        <v>848</v>
      </c>
      <c r="J134" s="34">
        <v>1355</v>
      </c>
      <c r="K134" s="26">
        <v>922</v>
      </c>
      <c r="L134" s="34">
        <v>1313</v>
      </c>
      <c r="M134" s="26">
        <v>855</v>
      </c>
      <c r="N134" s="35">
        <v>1323</v>
      </c>
      <c r="O134" s="28">
        <v>826</v>
      </c>
      <c r="P134" s="35">
        <v>1593</v>
      </c>
      <c r="Q134" s="28">
        <v>951</v>
      </c>
      <c r="R134" s="35">
        <v>1784</v>
      </c>
      <c r="S134" s="28">
        <v>1151</v>
      </c>
      <c r="T134" s="35">
        <v>2058</v>
      </c>
      <c r="U134" s="28">
        <v>1254</v>
      </c>
      <c r="V134" s="35">
        <v>2007</v>
      </c>
      <c r="W134" s="28">
        <v>1193</v>
      </c>
    </row>
    <row r="135" spans="2:23" x14ac:dyDescent="0.2">
      <c r="B135" s="23" t="s">
        <v>272</v>
      </c>
      <c r="C135" s="16" t="s">
        <v>273</v>
      </c>
      <c r="D135" s="34">
        <v>1649</v>
      </c>
      <c r="E135" s="26">
        <v>1542</v>
      </c>
      <c r="F135" s="34">
        <v>1528</v>
      </c>
      <c r="G135" s="26">
        <v>1377</v>
      </c>
      <c r="H135" s="34">
        <v>2006</v>
      </c>
      <c r="I135" s="26">
        <v>1798</v>
      </c>
      <c r="J135" s="34">
        <v>2408</v>
      </c>
      <c r="K135" s="26">
        <v>2161</v>
      </c>
      <c r="L135" s="34">
        <v>1490</v>
      </c>
      <c r="M135" s="26">
        <v>1249</v>
      </c>
      <c r="N135" s="35">
        <v>1677</v>
      </c>
      <c r="O135" s="28">
        <v>1463</v>
      </c>
      <c r="P135" s="35">
        <v>1496</v>
      </c>
      <c r="Q135" s="28">
        <v>1274</v>
      </c>
      <c r="R135" s="35">
        <v>1515</v>
      </c>
      <c r="S135" s="28">
        <v>1227</v>
      </c>
      <c r="T135" s="35">
        <v>1760</v>
      </c>
      <c r="U135" s="28">
        <v>1481</v>
      </c>
      <c r="V135" s="35">
        <v>2030</v>
      </c>
      <c r="W135" s="28">
        <v>1456</v>
      </c>
    </row>
    <row r="136" spans="2:23" x14ac:dyDescent="0.2">
      <c r="B136" s="23" t="s">
        <v>274</v>
      </c>
      <c r="C136" s="16" t="s">
        <v>275</v>
      </c>
      <c r="D136" s="34">
        <v>31</v>
      </c>
      <c r="E136" s="26">
        <v>31</v>
      </c>
      <c r="F136" s="34">
        <v>159</v>
      </c>
      <c r="G136" s="26">
        <v>161</v>
      </c>
      <c r="H136" s="34">
        <v>108</v>
      </c>
      <c r="I136" s="26">
        <v>110</v>
      </c>
      <c r="J136" s="34">
        <v>141</v>
      </c>
      <c r="K136" s="26">
        <v>143</v>
      </c>
      <c r="L136" s="34">
        <v>109</v>
      </c>
      <c r="M136" s="26">
        <v>108</v>
      </c>
      <c r="N136" s="35">
        <v>48</v>
      </c>
      <c r="O136" s="28">
        <v>48</v>
      </c>
      <c r="P136" s="35">
        <v>36</v>
      </c>
      <c r="Q136" s="28">
        <v>36</v>
      </c>
      <c r="R136" s="35">
        <v>21</v>
      </c>
      <c r="S136" s="28">
        <v>21</v>
      </c>
      <c r="T136" s="35">
        <v>4</v>
      </c>
      <c r="U136" s="28">
        <v>4</v>
      </c>
      <c r="V136" s="35">
        <v>10</v>
      </c>
      <c r="W136" s="28">
        <v>10</v>
      </c>
    </row>
    <row r="137" spans="2:23" x14ac:dyDescent="0.2">
      <c r="B137" s="23" t="s">
        <v>276</v>
      </c>
      <c r="C137" s="16" t="s">
        <v>277</v>
      </c>
      <c r="D137" s="34">
        <v>3</v>
      </c>
      <c r="E137" s="26">
        <v>3</v>
      </c>
      <c r="F137" s="34">
        <v>10</v>
      </c>
      <c r="G137" s="26">
        <v>10</v>
      </c>
      <c r="H137" s="34">
        <v>4</v>
      </c>
      <c r="I137" s="26">
        <v>4</v>
      </c>
      <c r="J137" s="34">
        <v>102</v>
      </c>
      <c r="K137" s="26">
        <v>101</v>
      </c>
      <c r="L137" s="34">
        <v>11</v>
      </c>
      <c r="M137" s="26">
        <v>12</v>
      </c>
      <c r="N137" s="35">
        <v>2</v>
      </c>
      <c r="O137" s="28">
        <v>2</v>
      </c>
      <c r="P137" s="35">
        <v>2</v>
      </c>
      <c r="Q137" s="28">
        <v>2</v>
      </c>
      <c r="R137" s="35">
        <v>21</v>
      </c>
      <c r="S137" s="28">
        <v>21</v>
      </c>
      <c r="T137" s="35">
        <v>14</v>
      </c>
      <c r="U137" s="28">
        <v>14</v>
      </c>
      <c r="V137" s="35"/>
      <c r="W137" s="28"/>
    </row>
    <row r="138" spans="2:23" x14ac:dyDescent="0.2">
      <c r="B138" s="23" t="s">
        <v>278</v>
      </c>
      <c r="C138" s="16" t="s">
        <v>279</v>
      </c>
      <c r="D138" s="34">
        <v>15</v>
      </c>
      <c r="E138" s="26">
        <v>14</v>
      </c>
      <c r="F138" s="34">
        <v>16</v>
      </c>
      <c r="G138" s="26">
        <v>16</v>
      </c>
      <c r="H138" s="34">
        <v>16</v>
      </c>
      <c r="I138" s="26">
        <v>16</v>
      </c>
      <c r="J138" s="34">
        <v>13</v>
      </c>
      <c r="K138" s="26">
        <v>12</v>
      </c>
      <c r="L138" s="34">
        <v>9</v>
      </c>
      <c r="M138" s="26">
        <v>9</v>
      </c>
      <c r="N138" s="35">
        <v>81</v>
      </c>
      <c r="O138" s="28">
        <v>79</v>
      </c>
      <c r="P138" s="35">
        <v>4</v>
      </c>
      <c r="Q138" s="28">
        <v>4</v>
      </c>
      <c r="R138" s="35">
        <v>6</v>
      </c>
      <c r="S138" s="28">
        <v>6</v>
      </c>
      <c r="T138" s="35">
        <v>0</v>
      </c>
      <c r="U138" s="28">
        <v>0</v>
      </c>
      <c r="V138" s="35"/>
      <c r="W138" s="28"/>
    </row>
    <row r="139" spans="2:23" x14ac:dyDescent="0.2">
      <c r="B139" s="23" t="s">
        <v>280</v>
      </c>
      <c r="C139" s="16" t="s">
        <v>281</v>
      </c>
      <c r="D139" s="34">
        <v>23</v>
      </c>
      <c r="E139" s="26">
        <v>23</v>
      </c>
      <c r="F139" s="34">
        <v>7</v>
      </c>
      <c r="G139" s="26">
        <v>7</v>
      </c>
      <c r="H139" s="34">
        <v>5</v>
      </c>
      <c r="I139" s="26">
        <v>5</v>
      </c>
      <c r="J139" s="34">
        <v>3</v>
      </c>
      <c r="K139" s="26">
        <v>3</v>
      </c>
      <c r="L139" s="34">
        <v>8</v>
      </c>
      <c r="M139" s="26">
        <v>8</v>
      </c>
      <c r="N139" s="35">
        <v>6</v>
      </c>
      <c r="O139" s="28">
        <v>6</v>
      </c>
      <c r="P139" s="35">
        <v>9</v>
      </c>
      <c r="Q139" s="28">
        <v>9</v>
      </c>
      <c r="R139" s="35">
        <v>2</v>
      </c>
      <c r="S139" s="28">
        <v>2</v>
      </c>
      <c r="T139" s="35">
        <v>11</v>
      </c>
      <c r="U139" s="28">
        <v>10</v>
      </c>
      <c r="V139" s="35">
        <v>18</v>
      </c>
      <c r="W139" s="28">
        <v>18</v>
      </c>
    </row>
    <row r="140" spans="2:23" x14ac:dyDescent="0.2">
      <c r="B140" s="23" t="s">
        <v>282</v>
      </c>
      <c r="C140" s="16" t="s">
        <v>283</v>
      </c>
      <c r="D140" s="34">
        <v>24</v>
      </c>
      <c r="E140" s="26">
        <v>24</v>
      </c>
      <c r="F140" s="34">
        <v>27</v>
      </c>
      <c r="G140" s="26">
        <v>27</v>
      </c>
      <c r="H140" s="34">
        <v>25</v>
      </c>
      <c r="I140" s="26">
        <v>25</v>
      </c>
      <c r="J140" s="34">
        <v>11</v>
      </c>
      <c r="K140" s="26">
        <v>12</v>
      </c>
      <c r="L140" s="34">
        <v>17</v>
      </c>
      <c r="M140" s="26">
        <v>17</v>
      </c>
      <c r="N140" s="35">
        <v>11</v>
      </c>
      <c r="O140" s="28">
        <v>11</v>
      </c>
      <c r="P140" s="35">
        <v>15</v>
      </c>
      <c r="Q140" s="28">
        <v>15</v>
      </c>
      <c r="R140" s="35">
        <v>11</v>
      </c>
      <c r="S140" s="28">
        <v>12</v>
      </c>
      <c r="T140" s="35">
        <v>17</v>
      </c>
      <c r="U140" s="28">
        <v>17</v>
      </c>
      <c r="V140" s="35">
        <v>25</v>
      </c>
      <c r="W140" s="28">
        <v>25</v>
      </c>
    </row>
    <row r="141" spans="2:23" x14ac:dyDescent="0.2">
      <c r="B141" s="23" t="s">
        <v>284</v>
      </c>
      <c r="C141" s="16" t="s">
        <v>285</v>
      </c>
      <c r="D141" s="34">
        <v>38</v>
      </c>
      <c r="E141" s="26">
        <v>38</v>
      </c>
      <c r="F141" s="34">
        <v>16</v>
      </c>
      <c r="G141" s="26">
        <v>17</v>
      </c>
      <c r="H141" s="34">
        <v>17</v>
      </c>
      <c r="I141" s="26">
        <v>17</v>
      </c>
      <c r="J141" s="34">
        <v>63</v>
      </c>
      <c r="K141" s="26">
        <v>63</v>
      </c>
      <c r="L141" s="34">
        <v>7</v>
      </c>
      <c r="M141" s="26">
        <v>7</v>
      </c>
      <c r="N141" s="35">
        <v>3</v>
      </c>
      <c r="O141" s="28">
        <v>3</v>
      </c>
      <c r="P141" s="35">
        <v>19</v>
      </c>
      <c r="Q141" s="28">
        <v>19</v>
      </c>
      <c r="R141" s="35">
        <v>11</v>
      </c>
      <c r="S141" s="28">
        <v>11</v>
      </c>
      <c r="T141" s="35">
        <v>8</v>
      </c>
      <c r="U141" s="28">
        <v>8</v>
      </c>
      <c r="V141" s="35">
        <v>17</v>
      </c>
      <c r="W141" s="28">
        <v>17</v>
      </c>
    </row>
    <row r="142" spans="2:23" x14ac:dyDescent="0.2">
      <c r="B142" s="23" t="s">
        <v>286</v>
      </c>
      <c r="C142" s="32" t="s">
        <v>287</v>
      </c>
      <c r="D142" s="34">
        <v>172</v>
      </c>
      <c r="E142" s="26">
        <v>163</v>
      </c>
      <c r="F142" s="34">
        <v>181</v>
      </c>
      <c r="G142" s="26">
        <v>173</v>
      </c>
      <c r="H142" s="34">
        <v>162</v>
      </c>
      <c r="I142" s="26">
        <v>163</v>
      </c>
      <c r="J142" s="34">
        <v>164</v>
      </c>
      <c r="K142" s="26">
        <v>147</v>
      </c>
      <c r="L142" s="34">
        <v>215</v>
      </c>
      <c r="M142" s="26">
        <v>195</v>
      </c>
      <c r="N142" s="35">
        <v>181</v>
      </c>
      <c r="O142" s="28">
        <v>164</v>
      </c>
      <c r="P142" s="35">
        <v>206</v>
      </c>
      <c r="Q142" s="28">
        <v>192</v>
      </c>
      <c r="R142" s="35">
        <v>250</v>
      </c>
      <c r="S142" s="28">
        <v>230</v>
      </c>
      <c r="T142" s="35">
        <v>187</v>
      </c>
      <c r="U142" s="28">
        <v>170</v>
      </c>
      <c r="V142" s="35">
        <v>253</v>
      </c>
      <c r="W142" s="28">
        <v>225</v>
      </c>
    </row>
    <row r="143" spans="2:23" x14ac:dyDescent="0.2">
      <c r="B143" s="23" t="s">
        <v>288</v>
      </c>
      <c r="C143" s="32" t="s">
        <v>289</v>
      </c>
      <c r="D143" s="34">
        <v>365</v>
      </c>
      <c r="E143" s="26">
        <v>365</v>
      </c>
      <c r="F143" s="34">
        <v>271</v>
      </c>
      <c r="G143" s="26">
        <v>275</v>
      </c>
      <c r="H143" s="34">
        <v>250</v>
      </c>
      <c r="I143" s="26">
        <v>253</v>
      </c>
      <c r="J143" s="34">
        <v>132</v>
      </c>
      <c r="K143" s="26">
        <v>133</v>
      </c>
      <c r="L143" s="34">
        <v>111</v>
      </c>
      <c r="M143" s="26">
        <v>113</v>
      </c>
      <c r="N143" s="35">
        <v>88</v>
      </c>
      <c r="O143" s="28">
        <v>89</v>
      </c>
      <c r="P143" s="35">
        <v>86</v>
      </c>
      <c r="Q143" s="28">
        <v>86</v>
      </c>
      <c r="R143" s="35">
        <v>112</v>
      </c>
      <c r="S143" s="28">
        <v>113</v>
      </c>
      <c r="T143" s="35">
        <v>74</v>
      </c>
      <c r="U143" s="28">
        <v>81</v>
      </c>
      <c r="V143" s="35">
        <v>57</v>
      </c>
      <c r="W143" s="28">
        <v>62</v>
      </c>
    </row>
    <row r="144" spans="2:23" s="45" customFormat="1" ht="23.25" thickBot="1" x14ac:dyDescent="0.25">
      <c r="B144" s="73" t="s">
        <v>290</v>
      </c>
      <c r="C144" s="105" t="s">
        <v>291</v>
      </c>
      <c r="D144" s="40"/>
      <c r="E144" s="41"/>
      <c r="F144" s="40"/>
      <c r="G144" s="41"/>
      <c r="H144" s="40"/>
      <c r="I144" s="41"/>
      <c r="J144" s="40"/>
      <c r="K144" s="41"/>
      <c r="L144" s="40"/>
      <c r="M144" s="41"/>
      <c r="N144" s="42"/>
      <c r="O144" s="43"/>
      <c r="P144" s="42"/>
      <c r="Q144" s="43"/>
      <c r="R144" s="42"/>
      <c r="S144" s="43"/>
      <c r="T144" s="44">
        <v>6</v>
      </c>
      <c r="U144" s="22">
        <v>5</v>
      </c>
      <c r="V144" s="44">
        <v>14</v>
      </c>
      <c r="W144" s="22">
        <v>14</v>
      </c>
    </row>
    <row r="145" spans="2:35" ht="23.25" thickBot="1" x14ac:dyDescent="0.25">
      <c r="B145" s="9" t="s">
        <v>292</v>
      </c>
      <c r="C145" s="106" t="s">
        <v>293</v>
      </c>
      <c r="D145" s="11">
        <v>1694</v>
      </c>
      <c r="E145" s="12">
        <v>1690</v>
      </c>
      <c r="F145" s="11">
        <v>1634</v>
      </c>
      <c r="G145" s="12">
        <v>1629</v>
      </c>
      <c r="H145" s="11">
        <v>1479</v>
      </c>
      <c r="I145" s="12">
        <v>1474</v>
      </c>
      <c r="J145" s="11">
        <v>1856</v>
      </c>
      <c r="K145" s="12">
        <v>1862</v>
      </c>
      <c r="L145" s="50">
        <f>SUM(L146:L164)</f>
        <v>1480</v>
      </c>
      <c r="M145" s="12">
        <f>SUM(M146:M164)</f>
        <v>1477</v>
      </c>
      <c r="N145" s="13">
        <f>SUM(N146:N164)</f>
        <v>1807</v>
      </c>
      <c r="O145" s="14">
        <f>SUM(O146:O164)</f>
        <v>1805</v>
      </c>
      <c r="P145" s="13">
        <v>1867</v>
      </c>
      <c r="Q145" s="14">
        <v>1871</v>
      </c>
      <c r="R145" s="13">
        <v>2268</v>
      </c>
      <c r="S145" s="14">
        <v>2265</v>
      </c>
      <c r="T145" s="13">
        <v>2377</v>
      </c>
      <c r="U145" s="14">
        <v>2407</v>
      </c>
      <c r="V145" s="13">
        <v>1878</v>
      </c>
      <c r="W145" s="14">
        <v>1872</v>
      </c>
    </row>
    <row r="146" spans="2:35" x14ac:dyDescent="0.2">
      <c r="B146" s="107" t="s">
        <v>294</v>
      </c>
      <c r="C146" s="32" t="s">
        <v>295</v>
      </c>
      <c r="D146" s="24">
        <v>213</v>
      </c>
      <c r="E146" s="25">
        <v>213</v>
      </c>
      <c r="F146" s="24">
        <v>374</v>
      </c>
      <c r="G146" s="25">
        <v>374</v>
      </c>
      <c r="H146" s="24">
        <v>393</v>
      </c>
      <c r="I146" s="25">
        <v>392</v>
      </c>
      <c r="J146" s="24">
        <v>355</v>
      </c>
      <c r="K146" s="25">
        <v>357</v>
      </c>
      <c r="L146" s="24">
        <v>418</v>
      </c>
      <c r="M146" s="25">
        <v>418</v>
      </c>
      <c r="N146" s="27">
        <v>480</v>
      </c>
      <c r="O146" s="33">
        <v>481</v>
      </c>
      <c r="P146" s="27">
        <v>401</v>
      </c>
      <c r="Q146" s="33">
        <v>404</v>
      </c>
      <c r="R146" s="27">
        <v>650</v>
      </c>
      <c r="S146" s="33">
        <v>653</v>
      </c>
      <c r="T146" s="27">
        <v>923</v>
      </c>
      <c r="U146" s="33">
        <v>925</v>
      </c>
      <c r="V146" s="27">
        <v>709</v>
      </c>
      <c r="W146" s="33">
        <v>709</v>
      </c>
    </row>
    <row r="147" spans="2:35" x14ac:dyDescent="0.2">
      <c r="B147" s="108" t="s">
        <v>296</v>
      </c>
      <c r="C147" s="16" t="s">
        <v>297</v>
      </c>
      <c r="D147" s="34">
        <v>408</v>
      </c>
      <c r="E147" s="26">
        <v>407</v>
      </c>
      <c r="F147" s="34">
        <v>338</v>
      </c>
      <c r="G147" s="26">
        <v>338</v>
      </c>
      <c r="H147" s="34">
        <v>239</v>
      </c>
      <c r="I147" s="26">
        <v>239</v>
      </c>
      <c r="J147" s="34">
        <v>262</v>
      </c>
      <c r="K147" s="26">
        <v>263</v>
      </c>
      <c r="L147" s="34">
        <v>170</v>
      </c>
      <c r="M147" s="26">
        <v>171</v>
      </c>
      <c r="N147" s="35">
        <v>263</v>
      </c>
      <c r="O147" s="28">
        <v>259</v>
      </c>
      <c r="P147" s="35">
        <v>276</v>
      </c>
      <c r="Q147" s="28">
        <v>275</v>
      </c>
      <c r="R147" s="35">
        <v>243</v>
      </c>
      <c r="S147" s="28">
        <v>236</v>
      </c>
      <c r="T147" s="35">
        <v>216</v>
      </c>
      <c r="U147" s="28">
        <v>213</v>
      </c>
      <c r="V147" s="35">
        <v>230</v>
      </c>
      <c r="W147" s="28">
        <v>224</v>
      </c>
    </row>
    <row r="148" spans="2:35" ht="22.5" x14ac:dyDescent="0.2">
      <c r="B148" s="108" t="s">
        <v>298</v>
      </c>
      <c r="C148" s="32" t="s">
        <v>299</v>
      </c>
      <c r="D148" s="34">
        <v>82</v>
      </c>
      <c r="E148" s="26">
        <v>82</v>
      </c>
      <c r="F148" s="34">
        <v>84</v>
      </c>
      <c r="G148" s="26">
        <v>84</v>
      </c>
      <c r="H148" s="34">
        <v>67</v>
      </c>
      <c r="I148" s="26">
        <v>67</v>
      </c>
      <c r="J148" s="34">
        <v>85</v>
      </c>
      <c r="K148" s="26">
        <v>85</v>
      </c>
      <c r="L148" s="34">
        <v>82</v>
      </c>
      <c r="M148" s="26">
        <v>82</v>
      </c>
      <c r="N148" s="35">
        <v>107</v>
      </c>
      <c r="O148" s="28">
        <v>107</v>
      </c>
      <c r="P148" s="35">
        <v>97</v>
      </c>
      <c r="Q148" s="28">
        <v>98</v>
      </c>
      <c r="R148" s="35">
        <v>129</v>
      </c>
      <c r="S148" s="28">
        <v>129</v>
      </c>
      <c r="T148" s="35">
        <v>194</v>
      </c>
      <c r="U148" s="28">
        <v>203</v>
      </c>
      <c r="V148" s="35">
        <v>117</v>
      </c>
      <c r="W148" s="28">
        <v>117</v>
      </c>
    </row>
    <row r="149" spans="2:35" ht="22.5" x14ac:dyDescent="0.2">
      <c r="B149" s="108" t="s">
        <v>300</v>
      </c>
      <c r="C149" s="32" t="s">
        <v>301</v>
      </c>
      <c r="D149" s="34">
        <v>6</v>
      </c>
      <c r="E149" s="26">
        <v>6</v>
      </c>
      <c r="F149" s="34">
        <v>15</v>
      </c>
      <c r="G149" s="26">
        <v>15</v>
      </c>
      <c r="H149" s="34">
        <v>9</v>
      </c>
      <c r="I149" s="26">
        <v>9</v>
      </c>
      <c r="J149" s="34">
        <v>39</v>
      </c>
      <c r="K149" s="26">
        <v>39</v>
      </c>
      <c r="L149" s="34">
        <v>21</v>
      </c>
      <c r="M149" s="26">
        <v>21</v>
      </c>
      <c r="N149" s="35">
        <v>14</v>
      </c>
      <c r="O149" s="28">
        <v>14</v>
      </c>
      <c r="P149" s="35">
        <v>10</v>
      </c>
      <c r="Q149" s="28">
        <v>10</v>
      </c>
      <c r="R149" s="35">
        <v>26</v>
      </c>
      <c r="S149" s="28">
        <v>26</v>
      </c>
      <c r="T149" s="35">
        <v>23</v>
      </c>
      <c r="U149" s="28">
        <v>24</v>
      </c>
      <c r="V149" s="35">
        <v>25</v>
      </c>
      <c r="W149" s="28">
        <v>25</v>
      </c>
    </row>
    <row r="150" spans="2:35" x14ac:dyDescent="0.2">
      <c r="B150" s="108" t="s">
        <v>302</v>
      </c>
      <c r="C150" s="32" t="s">
        <v>303</v>
      </c>
      <c r="D150" s="34">
        <v>18</v>
      </c>
      <c r="E150" s="26">
        <v>18</v>
      </c>
      <c r="F150" s="34">
        <v>35</v>
      </c>
      <c r="G150" s="26">
        <v>35</v>
      </c>
      <c r="H150" s="34">
        <v>19</v>
      </c>
      <c r="I150" s="26">
        <v>19</v>
      </c>
      <c r="J150" s="34">
        <v>92</v>
      </c>
      <c r="K150" s="26">
        <v>92</v>
      </c>
      <c r="L150" s="34">
        <v>167</v>
      </c>
      <c r="M150" s="26">
        <v>167</v>
      </c>
      <c r="N150" s="35">
        <v>81</v>
      </c>
      <c r="O150" s="28">
        <v>81</v>
      </c>
      <c r="P150" s="35">
        <v>8</v>
      </c>
      <c r="Q150" s="28">
        <v>8</v>
      </c>
      <c r="R150" s="35">
        <v>10</v>
      </c>
      <c r="S150" s="28">
        <v>10</v>
      </c>
      <c r="T150" s="35">
        <v>17</v>
      </c>
      <c r="U150" s="28">
        <v>17</v>
      </c>
      <c r="V150" s="35">
        <v>10</v>
      </c>
      <c r="W150" s="28">
        <v>10</v>
      </c>
    </row>
    <row r="151" spans="2:35" ht="22.5" x14ac:dyDescent="0.2">
      <c r="B151" s="108" t="s">
        <v>304</v>
      </c>
      <c r="C151" s="32" t="s">
        <v>305</v>
      </c>
      <c r="D151" s="34"/>
      <c r="E151" s="26"/>
      <c r="F151" s="34"/>
      <c r="G151" s="26"/>
      <c r="H151" s="34"/>
      <c r="I151" s="26"/>
      <c r="J151" s="34"/>
      <c r="K151" s="26"/>
      <c r="L151" s="34">
        <v>1</v>
      </c>
      <c r="M151" s="26"/>
      <c r="N151" s="35"/>
      <c r="O151" s="28"/>
      <c r="P151" s="35">
        <v>0</v>
      </c>
      <c r="Q151" s="28">
        <v>0</v>
      </c>
      <c r="R151" s="35">
        <v>0</v>
      </c>
      <c r="S151" s="28">
        <v>0</v>
      </c>
      <c r="T151" s="35">
        <v>0</v>
      </c>
      <c r="U151" s="28">
        <v>0</v>
      </c>
      <c r="V151" s="35"/>
      <c r="W151" s="28"/>
    </row>
    <row r="152" spans="2:35" x14ac:dyDescent="0.2">
      <c r="B152" s="108" t="s">
        <v>306</v>
      </c>
      <c r="C152" s="32" t="s">
        <v>307</v>
      </c>
      <c r="D152" s="34">
        <v>1</v>
      </c>
      <c r="E152" s="26">
        <v>1</v>
      </c>
      <c r="F152" s="34">
        <v>2</v>
      </c>
      <c r="G152" s="26">
        <v>2</v>
      </c>
      <c r="H152" s="34"/>
      <c r="I152" s="26"/>
      <c r="J152" s="34">
        <v>1</v>
      </c>
      <c r="K152" s="26">
        <v>1</v>
      </c>
      <c r="L152" s="34">
        <v>11</v>
      </c>
      <c r="M152" s="26">
        <v>11</v>
      </c>
      <c r="N152" s="35"/>
      <c r="O152" s="28"/>
      <c r="P152" s="35">
        <v>131</v>
      </c>
      <c r="Q152" s="28">
        <v>131</v>
      </c>
      <c r="R152" s="35">
        <v>0</v>
      </c>
      <c r="S152" s="28">
        <v>0</v>
      </c>
      <c r="T152" s="35">
        <v>15</v>
      </c>
      <c r="U152" s="28">
        <v>15</v>
      </c>
      <c r="V152" s="35"/>
      <c r="W152" s="28"/>
    </row>
    <row r="153" spans="2:35" x14ac:dyDescent="0.2">
      <c r="B153" s="108" t="s">
        <v>308</v>
      </c>
      <c r="C153" s="32" t="s">
        <v>309</v>
      </c>
      <c r="D153" s="34">
        <v>1</v>
      </c>
      <c r="E153" s="26">
        <v>1</v>
      </c>
      <c r="F153" s="34"/>
      <c r="G153" s="26"/>
      <c r="H153" s="34"/>
      <c r="I153" s="26"/>
      <c r="J153" s="34">
        <v>1</v>
      </c>
      <c r="K153" s="26">
        <v>1</v>
      </c>
      <c r="L153" s="34"/>
      <c r="M153" s="26"/>
      <c r="N153" s="35"/>
      <c r="O153" s="28"/>
      <c r="P153" s="35">
        <v>131</v>
      </c>
      <c r="Q153" s="28">
        <v>131</v>
      </c>
      <c r="R153" s="35">
        <v>0</v>
      </c>
      <c r="S153" s="28">
        <v>0</v>
      </c>
      <c r="T153" s="35">
        <v>14</v>
      </c>
      <c r="U153" s="28">
        <v>14</v>
      </c>
      <c r="V153" s="35"/>
      <c r="W153" s="28"/>
    </row>
    <row r="154" spans="2:35" x14ac:dyDescent="0.2">
      <c r="B154" s="108" t="s">
        <v>310</v>
      </c>
      <c r="C154" s="32" t="s">
        <v>311</v>
      </c>
      <c r="D154" s="34"/>
      <c r="E154" s="26"/>
      <c r="F154" s="34"/>
      <c r="G154" s="26"/>
      <c r="H154" s="34">
        <v>3</v>
      </c>
      <c r="I154" s="26">
        <v>3</v>
      </c>
      <c r="J154" s="34">
        <v>25</v>
      </c>
      <c r="K154" s="26">
        <v>25</v>
      </c>
      <c r="L154" s="34"/>
      <c r="M154" s="26"/>
      <c r="N154" s="35">
        <v>1</v>
      </c>
      <c r="O154" s="28">
        <v>1</v>
      </c>
      <c r="P154" s="35">
        <v>1</v>
      </c>
      <c r="Q154" s="28">
        <v>1</v>
      </c>
      <c r="R154" s="35">
        <v>0</v>
      </c>
      <c r="S154" s="28">
        <v>0</v>
      </c>
      <c r="T154" s="35">
        <v>0</v>
      </c>
      <c r="U154" s="28">
        <v>0</v>
      </c>
      <c r="V154" s="35"/>
      <c r="W154" s="28"/>
    </row>
    <row r="155" spans="2:35" s="109" customFormat="1" x14ac:dyDescent="0.2">
      <c r="B155" s="108" t="s">
        <v>312</v>
      </c>
      <c r="C155" s="32" t="s">
        <v>313</v>
      </c>
      <c r="D155" s="34"/>
      <c r="E155" s="26"/>
      <c r="F155" s="34">
        <v>1</v>
      </c>
      <c r="G155" s="26">
        <v>1</v>
      </c>
      <c r="H155" s="34"/>
      <c r="I155" s="26"/>
      <c r="J155" s="34"/>
      <c r="K155" s="26"/>
      <c r="L155" s="34">
        <v>1</v>
      </c>
      <c r="M155" s="26">
        <v>1</v>
      </c>
      <c r="N155" s="35"/>
      <c r="O155" s="28"/>
      <c r="P155" s="35"/>
      <c r="Q155" s="28"/>
      <c r="R155" s="35">
        <v>0</v>
      </c>
      <c r="S155" s="28">
        <v>0</v>
      </c>
      <c r="T155" s="35">
        <v>1</v>
      </c>
      <c r="U155" s="28">
        <v>1</v>
      </c>
      <c r="V155" s="35"/>
      <c r="W155" s="28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2:35" x14ac:dyDescent="0.2">
      <c r="B156" s="108" t="s">
        <v>314</v>
      </c>
      <c r="C156" s="32" t="s">
        <v>315</v>
      </c>
      <c r="D156" s="34">
        <v>139</v>
      </c>
      <c r="E156" s="26">
        <v>140</v>
      </c>
      <c r="F156" s="34">
        <v>165</v>
      </c>
      <c r="G156" s="26">
        <v>166</v>
      </c>
      <c r="H156" s="34">
        <v>141</v>
      </c>
      <c r="I156" s="26">
        <v>141</v>
      </c>
      <c r="J156" s="34">
        <v>404</v>
      </c>
      <c r="K156" s="26">
        <v>409</v>
      </c>
      <c r="L156" s="34">
        <v>148</v>
      </c>
      <c r="M156" s="26">
        <v>148</v>
      </c>
      <c r="N156" s="35">
        <v>292</v>
      </c>
      <c r="O156" s="28">
        <v>293</v>
      </c>
      <c r="P156" s="35">
        <v>531</v>
      </c>
      <c r="Q156" s="28">
        <v>533</v>
      </c>
      <c r="R156" s="35">
        <v>604</v>
      </c>
      <c r="S156" s="28">
        <v>604</v>
      </c>
      <c r="T156" s="35">
        <v>241</v>
      </c>
      <c r="U156" s="28">
        <v>261</v>
      </c>
      <c r="V156" s="35">
        <v>309</v>
      </c>
      <c r="W156" s="28">
        <v>310</v>
      </c>
    </row>
    <row r="157" spans="2:35" x14ac:dyDescent="0.2">
      <c r="B157" s="108" t="s">
        <v>316</v>
      </c>
      <c r="C157" s="32" t="s">
        <v>317</v>
      </c>
      <c r="D157" s="34">
        <v>131</v>
      </c>
      <c r="E157" s="26">
        <v>124</v>
      </c>
      <c r="F157" s="34">
        <v>101</v>
      </c>
      <c r="G157" s="26">
        <v>99</v>
      </c>
      <c r="H157" s="34">
        <v>147</v>
      </c>
      <c r="I157" s="26">
        <v>140</v>
      </c>
      <c r="J157" s="34">
        <v>89</v>
      </c>
      <c r="K157" s="26">
        <v>87</v>
      </c>
      <c r="L157" s="34">
        <v>50</v>
      </c>
      <c r="M157" s="26">
        <v>48</v>
      </c>
      <c r="N157" s="35">
        <v>61</v>
      </c>
      <c r="O157" s="28">
        <v>59</v>
      </c>
      <c r="P157" s="35">
        <v>25</v>
      </c>
      <c r="Q157" s="28">
        <v>25</v>
      </c>
      <c r="R157" s="35">
        <v>41</v>
      </c>
      <c r="S157" s="28">
        <v>41</v>
      </c>
      <c r="T157" s="35">
        <v>128</v>
      </c>
      <c r="U157" s="28">
        <v>128</v>
      </c>
      <c r="V157" s="35">
        <v>34</v>
      </c>
      <c r="W157" s="28">
        <v>33</v>
      </c>
    </row>
    <row r="158" spans="2:35" x14ac:dyDescent="0.2">
      <c r="B158" s="108" t="s">
        <v>318</v>
      </c>
      <c r="C158" s="32" t="s">
        <v>319</v>
      </c>
      <c r="D158" s="34">
        <v>2</v>
      </c>
      <c r="E158" s="26">
        <v>2</v>
      </c>
      <c r="F158" s="34">
        <v>15</v>
      </c>
      <c r="G158" s="26">
        <v>15</v>
      </c>
      <c r="H158" s="34">
        <v>3</v>
      </c>
      <c r="I158" s="26">
        <v>3</v>
      </c>
      <c r="J158" s="34">
        <v>17</v>
      </c>
      <c r="K158" s="26">
        <v>17</v>
      </c>
      <c r="L158" s="34">
        <v>19</v>
      </c>
      <c r="M158" s="26">
        <v>19</v>
      </c>
      <c r="N158" s="35">
        <v>19</v>
      </c>
      <c r="O158" s="28">
        <v>19</v>
      </c>
      <c r="P158" s="35">
        <v>7</v>
      </c>
      <c r="Q158" s="28">
        <v>7</v>
      </c>
      <c r="R158" s="35">
        <v>23</v>
      </c>
      <c r="S158" s="28">
        <v>23</v>
      </c>
      <c r="T158" s="35">
        <v>25</v>
      </c>
      <c r="U158" s="28">
        <v>25</v>
      </c>
      <c r="V158" s="35">
        <v>30</v>
      </c>
      <c r="W158" s="28">
        <v>30</v>
      </c>
    </row>
    <row r="159" spans="2:35" x14ac:dyDescent="0.2">
      <c r="B159" s="108" t="s">
        <v>320</v>
      </c>
      <c r="C159" s="32" t="s">
        <v>321</v>
      </c>
      <c r="D159" s="34"/>
      <c r="E159" s="26"/>
      <c r="F159" s="34"/>
      <c r="G159" s="26"/>
      <c r="H159" s="34">
        <v>1</v>
      </c>
      <c r="I159" s="26">
        <v>1</v>
      </c>
      <c r="J159" s="34">
        <v>1</v>
      </c>
      <c r="K159" s="26">
        <v>1</v>
      </c>
      <c r="L159" s="34"/>
      <c r="M159" s="26"/>
      <c r="N159" s="35"/>
      <c r="O159" s="28"/>
      <c r="P159" s="35"/>
      <c r="Q159" s="28"/>
      <c r="R159" s="35">
        <v>0</v>
      </c>
      <c r="S159" s="28">
        <v>0</v>
      </c>
      <c r="T159" s="35">
        <v>0</v>
      </c>
      <c r="U159" s="28">
        <v>0</v>
      </c>
      <c r="V159" s="35"/>
      <c r="W159" s="28"/>
    </row>
    <row r="160" spans="2:35" ht="18.75" customHeight="1" x14ac:dyDescent="0.2">
      <c r="B160" s="108" t="s">
        <v>322</v>
      </c>
      <c r="C160" s="32" t="s">
        <v>323</v>
      </c>
      <c r="D160" s="34">
        <v>3</v>
      </c>
      <c r="E160" s="26">
        <v>3</v>
      </c>
      <c r="F160" s="34">
        <v>17</v>
      </c>
      <c r="G160" s="26">
        <v>14</v>
      </c>
      <c r="H160" s="34">
        <v>20</v>
      </c>
      <c r="I160" s="26">
        <v>20</v>
      </c>
      <c r="J160" s="34">
        <v>25</v>
      </c>
      <c r="K160" s="26">
        <v>24</v>
      </c>
      <c r="L160" s="34">
        <v>27</v>
      </c>
      <c r="M160" s="26">
        <v>27</v>
      </c>
      <c r="N160" s="35">
        <v>3</v>
      </c>
      <c r="O160" s="28">
        <v>3</v>
      </c>
      <c r="P160" s="35">
        <v>3</v>
      </c>
      <c r="Q160" s="28">
        <v>3</v>
      </c>
      <c r="R160" s="35">
        <v>19</v>
      </c>
      <c r="S160" s="28">
        <v>19</v>
      </c>
      <c r="T160" s="35">
        <v>2</v>
      </c>
      <c r="U160" s="28">
        <v>2</v>
      </c>
      <c r="V160" s="35">
        <v>1</v>
      </c>
      <c r="W160" s="28">
        <v>1</v>
      </c>
    </row>
    <row r="161" spans="2:23" ht="22.5" x14ac:dyDescent="0.2">
      <c r="B161" s="108" t="s">
        <v>324</v>
      </c>
      <c r="C161" s="32" t="s">
        <v>325</v>
      </c>
      <c r="D161" s="34">
        <v>1</v>
      </c>
      <c r="E161" s="26">
        <v>1</v>
      </c>
      <c r="F161" s="34"/>
      <c r="G161" s="26"/>
      <c r="H161" s="34">
        <v>1</v>
      </c>
      <c r="I161" s="26">
        <v>1</v>
      </c>
      <c r="J161" s="34"/>
      <c r="K161" s="26"/>
      <c r="L161" s="34"/>
      <c r="M161" s="26"/>
      <c r="N161" s="35">
        <v>1</v>
      </c>
      <c r="O161" s="28">
        <v>1</v>
      </c>
      <c r="P161" s="35">
        <v>1</v>
      </c>
      <c r="Q161" s="28">
        <v>1</v>
      </c>
      <c r="R161" s="35">
        <v>1</v>
      </c>
      <c r="S161" s="28">
        <v>1</v>
      </c>
      <c r="T161" s="35">
        <v>0</v>
      </c>
      <c r="U161" s="28">
        <v>0</v>
      </c>
      <c r="V161" s="35"/>
      <c r="W161" s="28"/>
    </row>
    <row r="162" spans="2:23" x14ac:dyDescent="0.2">
      <c r="B162" s="108" t="s">
        <v>326</v>
      </c>
      <c r="C162" s="16" t="s">
        <v>327</v>
      </c>
      <c r="D162" s="34">
        <v>1</v>
      </c>
      <c r="E162" s="26">
        <v>1</v>
      </c>
      <c r="F162" s="34">
        <v>5</v>
      </c>
      <c r="G162" s="26">
        <v>4</v>
      </c>
      <c r="H162" s="34">
        <v>2</v>
      </c>
      <c r="I162" s="26">
        <v>2</v>
      </c>
      <c r="J162" s="34">
        <v>3</v>
      </c>
      <c r="K162" s="26">
        <v>3</v>
      </c>
      <c r="L162" s="34">
        <v>2</v>
      </c>
      <c r="M162" s="26">
        <v>2</v>
      </c>
      <c r="N162" s="35">
        <v>2</v>
      </c>
      <c r="O162" s="28">
        <v>2</v>
      </c>
      <c r="P162" s="35"/>
      <c r="Q162" s="28"/>
      <c r="R162" s="35">
        <v>1</v>
      </c>
      <c r="S162" s="28">
        <v>1</v>
      </c>
      <c r="T162" s="35">
        <v>0</v>
      </c>
      <c r="U162" s="28">
        <v>0</v>
      </c>
      <c r="V162" s="35">
        <v>5</v>
      </c>
      <c r="W162" s="28">
        <v>5</v>
      </c>
    </row>
    <row r="163" spans="2:23" x14ac:dyDescent="0.2">
      <c r="B163" s="108" t="s">
        <v>328</v>
      </c>
      <c r="C163" s="32" t="s">
        <v>329</v>
      </c>
      <c r="D163" s="34">
        <v>685</v>
      </c>
      <c r="E163" s="26">
        <v>688</v>
      </c>
      <c r="F163" s="34">
        <v>453</v>
      </c>
      <c r="G163" s="26">
        <v>453</v>
      </c>
      <c r="H163" s="34">
        <v>401</v>
      </c>
      <c r="I163" s="26">
        <v>403</v>
      </c>
      <c r="J163" s="34">
        <v>399</v>
      </c>
      <c r="K163" s="26">
        <v>400</v>
      </c>
      <c r="L163" s="34">
        <v>357</v>
      </c>
      <c r="M163" s="26">
        <v>356</v>
      </c>
      <c r="N163" s="35">
        <v>430</v>
      </c>
      <c r="O163" s="28">
        <v>432</v>
      </c>
      <c r="P163" s="35">
        <v>204</v>
      </c>
      <c r="Q163" s="28">
        <v>203</v>
      </c>
      <c r="R163" s="35">
        <v>500</v>
      </c>
      <c r="S163" s="28">
        <v>498</v>
      </c>
      <c r="T163" s="35">
        <v>526</v>
      </c>
      <c r="U163" s="28">
        <v>527</v>
      </c>
      <c r="V163" s="35">
        <v>329</v>
      </c>
      <c r="W163" s="28">
        <v>329</v>
      </c>
    </row>
    <row r="164" spans="2:23" ht="13.5" thickBot="1" x14ac:dyDescent="0.25">
      <c r="B164" s="108" t="s">
        <v>330</v>
      </c>
      <c r="C164" s="16" t="s">
        <v>331</v>
      </c>
      <c r="D164" s="34">
        <v>3</v>
      </c>
      <c r="E164" s="26">
        <v>3</v>
      </c>
      <c r="F164" s="34">
        <v>29</v>
      </c>
      <c r="G164" s="26">
        <v>29</v>
      </c>
      <c r="H164" s="34">
        <v>34</v>
      </c>
      <c r="I164" s="26">
        <v>35</v>
      </c>
      <c r="J164" s="34">
        <v>58</v>
      </c>
      <c r="K164" s="26">
        <v>58</v>
      </c>
      <c r="L164" s="34">
        <v>6</v>
      </c>
      <c r="M164" s="26">
        <v>6</v>
      </c>
      <c r="N164" s="35">
        <v>53</v>
      </c>
      <c r="O164" s="28">
        <v>53</v>
      </c>
      <c r="P164" s="35">
        <v>41</v>
      </c>
      <c r="Q164" s="28">
        <v>41</v>
      </c>
      <c r="R164" s="35">
        <v>21</v>
      </c>
      <c r="S164" s="28">
        <v>24</v>
      </c>
      <c r="T164" s="35">
        <v>52</v>
      </c>
      <c r="U164" s="28">
        <v>52</v>
      </c>
      <c r="V164" s="35">
        <v>79</v>
      </c>
      <c r="W164" s="28">
        <v>79</v>
      </c>
    </row>
    <row r="165" spans="2:23" ht="23.25" thickBot="1" x14ac:dyDescent="0.25">
      <c r="B165" s="9" t="s">
        <v>332</v>
      </c>
      <c r="C165" s="106" t="s">
        <v>333</v>
      </c>
      <c r="D165" s="11">
        <v>707</v>
      </c>
      <c r="E165" s="12">
        <v>642</v>
      </c>
      <c r="F165" s="11">
        <v>1172</v>
      </c>
      <c r="G165" s="12">
        <v>1072</v>
      </c>
      <c r="H165" s="11">
        <v>1553</v>
      </c>
      <c r="I165" s="12">
        <v>1396</v>
      </c>
      <c r="J165" s="11">
        <v>1703</v>
      </c>
      <c r="K165" s="12">
        <v>1561</v>
      </c>
      <c r="L165" s="50">
        <f>SUM(L166:L172)</f>
        <v>1186</v>
      </c>
      <c r="M165" s="12">
        <f>SUM(M166:M172)</f>
        <v>979</v>
      </c>
      <c r="N165" s="13">
        <f>SUM(N166:N172)</f>
        <v>1376</v>
      </c>
      <c r="O165" s="14">
        <f>SUM(O166:O172)</f>
        <v>1232</v>
      </c>
      <c r="P165" s="13">
        <v>2812</v>
      </c>
      <c r="Q165" s="14">
        <v>2650</v>
      </c>
      <c r="R165" s="13">
        <v>1033</v>
      </c>
      <c r="S165" s="14">
        <v>629</v>
      </c>
      <c r="T165" s="13">
        <v>1297</v>
      </c>
      <c r="U165" s="14">
        <v>734</v>
      </c>
      <c r="V165" s="13">
        <v>1540</v>
      </c>
      <c r="W165" s="14">
        <v>841</v>
      </c>
    </row>
    <row r="166" spans="2:23" x14ac:dyDescent="0.2">
      <c r="B166" s="31" t="s">
        <v>334</v>
      </c>
      <c r="C166" s="32" t="s">
        <v>335</v>
      </c>
      <c r="D166" s="24">
        <v>16</v>
      </c>
      <c r="E166" s="25">
        <v>12</v>
      </c>
      <c r="F166" s="24">
        <v>16</v>
      </c>
      <c r="G166" s="25">
        <v>13</v>
      </c>
      <c r="H166" s="24">
        <v>29</v>
      </c>
      <c r="I166" s="25">
        <v>21</v>
      </c>
      <c r="J166" s="24">
        <v>115</v>
      </c>
      <c r="K166" s="25">
        <v>110</v>
      </c>
      <c r="L166" s="24">
        <v>7</v>
      </c>
      <c r="M166" s="25">
        <v>5</v>
      </c>
      <c r="N166" s="27">
        <v>16</v>
      </c>
      <c r="O166" s="33">
        <v>13</v>
      </c>
      <c r="P166" s="27">
        <v>15</v>
      </c>
      <c r="Q166" s="33">
        <v>13</v>
      </c>
      <c r="R166" s="27">
        <v>19</v>
      </c>
      <c r="S166" s="33">
        <v>6</v>
      </c>
      <c r="T166" s="27">
        <v>32</v>
      </c>
      <c r="U166" s="33">
        <v>6</v>
      </c>
      <c r="V166" s="27">
        <v>31</v>
      </c>
      <c r="W166" s="33">
        <v>13</v>
      </c>
    </row>
    <row r="167" spans="2:23" x14ac:dyDescent="0.2">
      <c r="B167" s="23" t="s">
        <v>336</v>
      </c>
      <c r="C167" s="32" t="s">
        <v>337</v>
      </c>
      <c r="D167" s="34">
        <v>4</v>
      </c>
      <c r="E167" s="26">
        <v>3</v>
      </c>
      <c r="F167" s="34">
        <v>1</v>
      </c>
      <c r="G167" s="26">
        <v>1</v>
      </c>
      <c r="H167" s="34">
        <v>2</v>
      </c>
      <c r="I167" s="26">
        <v>2</v>
      </c>
      <c r="J167" s="34">
        <v>4</v>
      </c>
      <c r="K167" s="26">
        <v>2</v>
      </c>
      <c r="L167" s="34">
        <v>11</v>
      </c>
      <c r="M167" s="26">
        <v>10</v>
      </c>
      <c r="N167" s="35">
        <v>1</v>
      </c>
      <c r="O167" s="28">
        <v>1</v>
      </c>
      <c r="P167" s="35">
        <v>8</v>
      </c>
      <c r="Q167" s="28">
        <v>4</v>
      </c>
      <c r="R167" s="35">
        <v>7</v>
      </c>
      <c r="S167" s="28">
        <v>3</v>
      </c>
      <c r="T167" s="35">
        <v>10</v>
      </c>
      <c r="U167" s="28">
        <v>4</v>
      </c>
      <c r="V167" s="35">
        <v>5</v>
      </c>
      <c r="W167" s="28">
        <v>2</v>
      </c>
    </row>
    <row r="168" spans="2:23" x14ac:dyDescent="0.2">
      <c r="B168" s="23" t="s">
        <v>338</v>
      </c>
      <c r="C168" s="32" t="s">
        <v>339</v>
      </c>
      <c r="D168" s="34">
        <v>2</v>
      </c>
      <c r="E168" s="26">
        <v>2</v>
      </c>
      <c r="F168" s="34">
        <v>4</v>
      </c>
      <c r="G168" s="26">
        <v>4</v>
      </c>
      <c r="H168" s="34">
        <v>7</v>
      </c>
      <c r="I168" s="26">
        <v>3</v>
      </c>
      <c r="J168" s="34">
        <v>6</v>
      </c>
      <c r="K168" s="26">
        <v>2</v>
      </c>
      <c r="L168" s="34">
        <v>7</v>
      </c>
      <c r="M168" s="26">
        <v>7</v>
      </c>
      <c r="N168" s="35"/>
      <c r="O168" s="28"/>
      <c r="P168" s="35">
        <v>5</v>
      </c>
      <c r="Q168" s="28">
        <v>1</v>
      </c>
      <c r="R168" s="35">
        <v>12</v>
      </c>
      <c r="S168" s="28">
        <v>3</v>
      </c>
      <c r="T168" s="35">
        <v>21</v>
      </c>
      <c r="U168" s="28">
        <v>1</v>
      </c>
      <c r="V168" s="35">
        <v>25</v>
      </c>
      <c r="W168" s="28">
        <v>7</v>
      </c>
    </row>
    <row r="169" spans="2:23" x14ac:dyDescent="0.2">
      <c r="B169" s="23" t="s">
        <v>340</v>
      </c>
      <c r="C169" s="32" t="s">
        <v>341</v>
      </c>
      <c r="D169" s="34">
        <v>4</v>
      </c>
      <c r="E169" s="26">
        <v>4</v>
      </c>
      <c r="F169" s="34">
        <v>3</v>
      </c>
      <c r="G169" s="26">
        <v>3</v>
      </c>
      <c r="H169" s="34">
        <v>5</v>
      </c>
      <c r="I169" s="26">
        <v>4</v>
      </c>
      <c r="J169" s="34">
        <v>1</v>
      </c>
      <c r="K169" s="26">
        <v>1</v>
      </c>
      <c r="L169" s="34">
        <v>1</v>
      </c>
      <c r="M169" s="26">
        <v>0</v>
      </c>
      <c r="N169" s="35"/>
      <c r="O169" s="28"/>
      <c r="P169" s="35">
        <v>2</v>
      </c>
      <c r="Q169" s="28">
        <v>2</v>
      </c>
      <c r="R169" s="35">
        <v>1</v>
      </c>
      <c r="S169" s="28">
        <v>1</v>
      </c>
      <c r="T169" s="35">
        <v>2</v>
      </c>
      <c r="U169" s="28">
        <v>1</v>
      </c>
      <c r="V169" s="35">
        <v>8</v>
      </c>
      <c r="W169" s="28">
        <v>3</v>
      </c>
    </row>
    <row r="170" spans="2:23" x14ac:dyDescent="0.2">
      <c r="B170" s="23" t="s">
        <v>342</v>
      </c>
      <c r="C170" s="32" t="s">
        <v>343</v>
      </c>
      <c r="D170" s="34">
        <v>86</v>
      </c>
      <c r="E170" s="26">
        <v>86</v>
      </c>
      <c r="F170" s="34">
        <v>169</v>
      </c>
      <c r="G170" s="26">
        <v>169</v>
      </c>
      <c r="H170" s="34">
        <v>80</v>
      </c>
      <c r="I170" s="26">
        <v>82</v>
      </c>
      <c r="J170" s="34">
        <v>52</v>
      </c>
      <c r="K170" s="26">
        <v>51</v>
      </c>
      <c r="L170" s="34">
        <v>37</v>
      </c>
      <c r="M170" s="26">
        <v>35</v>
      </c>
      <c r="N170" s="35">
        <v>32</v>
      </c>
      <c r="O170" s="28">
        <v>39</v>
      </c>
      <c r="P170" s="35">
        <v>946</v>
      </c>
      <c r="Q170" s="28">
        <v>942</v>
      </c>
      <c r="R170" s="35">
        <v>26</v>
      </c>
      <c r="S170" s="28">
        <v>23</v>
      </c>
      <c r="T170" s="35">
        <v>70</v>
      </c>
      <c r="U170" s="28">
        <v>67</v>
      </c>
      <c r="V170" s="35">
        <v>39</v>
      </c>
      <c r="W170" s="28">
        <v>38</v>
      </c>
    </row>
    <row r="171" spans="2:23" x14ac:dyDescent="0.2">
      <c r="B171" s="23" t="s">
        <v>344</v>
      </c>
      <c r="C171" s="32" t="s">
        <v>345</v>
      </c>
      <c r="D171" s="34">
        <v>583</v>
      </c>
      <c r="E171" s="26">
        <v>525</v>
      </c>
      <c r="F171" s="34">
        <v>960</v>
      </c>
      <c r="G171" s="26">
        <v>864</v>
      </c>
      <c r="H171" s="34">
        <v>1361</v>
      </c>
      <c r="I171" s="26">
        <v>1215</v>
      </c>
      <c r="J171" s="34">
        <v>1365</v>
      </c>
      <c r="K171" s="26">
        <v>1238</v>
      </c>
      <c r="L171" s="34">
        <v>1114</v>
      </c>
      <c r="M171" s="26">
        <v>915</v>
      </c>
      <c r="N171" s="35">
        <v>1310</v>
      </c>
      <c r="O171" s="28">
        <v>1162</v>
      </c>
      <c r="P171" s="35">
        <v>1785</v>
      </c>
      <c r="Q171" s="28">
        <v>1639</v>
      </c>
      <c r="R171" s="35">
        <v>951</v>
      </c>
      <c r="S171" s="28">
        <v>579</v>
      </c>
      <c r="T171" s="35">
        <v>1158</v>
      </c>
      <c r="U171" s="28">
        <v>651</v>
      </c>
      <c r="V171" s="35">
        <v>1425</v>
      </c>
      <c r="W171" s="28">
        <v>771</v>
      </c>
    </row>
    <row r="172" spans="2:23" ht="13.5" thickBot="1" x14ac:dyDescent="0.25">
      <c r="B172" s="23" t="s">
        <v>346</v>
      </c>
      <c r="C172" s="32" t="s">
        <v>347</v>
      </c>
      <c r="D172" s="34">
        <v>12</v>
      </c>
      <c r="E172" s="26">
        <v>10</v>
      </c>
      <c r="F172" s="34">
        <v>19</v>
      </c>
      <c r="G172" s="26">
        <v>18</v>
      </c>
      <c r="H172" s="34">
        <v>69</v>
      </c>
      <c r="I172" s="26">
        <v>69</v>
      </c>
      <c r="J172" s="34">
        <v>160</v>
      </c>
      <c r="K172" s="26">
        <v>157</v>
      </c>
      <c r="L172" s="34">
        <v>9</v>
      </c>
      <c r="M172" s="26">
        <v>7</v>
      </c>
      <c r="N172" s="35">
        <v>17</v>
      </c>
      <c r="O172" s="28">
        <v>17</v>
      </c>
      <c r="P172" s="35">
        <v>51</v>
      </c>
      <c r="Q172" s="28">
        <v>49</v>
      </c>
      <c r="R172" s="35">
        <v>17</v>
      </c>
      <c r="S172" s="28">
        <v>14</v>
      </c>
      <c r="T172" s="35">
        <v>4</v>
      </c>
      <c r="U172" s="28">
        <v>4</v>
      </c>
      <c r="V172" s="35">
        <v>7</v>
      </c>
      <c r="W172" s="28">
        <v>7</v>
      </c>
    </row>
    <row r="173" spans="2:23" ht="13.5" thickBot="1" x14ac:dyDescent="0.25">
      <c r="B173" s="9" t="s">
        <v>348</v>
      </c>
      <c r="C173" s="106" t="s">
        <v>349</v>
      </c>
      <c r="D173" s="11">
        <v>3714</v>
      </c>
      <c r="E173" s="12">
        <v>3687</v>
      </c>
      <c r="F173" s="11">
        <v>4157</v>
      </c>
      <c r="G173" s="12">
        <v>4132</v>
      </c>
      <c r="H173" s="11">
        <v>4572</v>
      </c>
      <c r="I173" s="12">
        <v>4558</v>
      </c>
      <c r="J173" s="11">
        <v>4002</v>
      </c>
      <c r="K173" s="12">
        <v>3987</v>
      </c>
      <c r="L173" s="50">
        <f>SUM(L174:L183)</f>
        <v>4444</v>
      </c>
      <c r="M173" s="12">
        <f>SUM(M174:M183)</f>
        <v>4423</v>
      </c>
      <c r="N173" s="13">
        <f>SUM(N174:N183)</f>
        <v>3803</v>
      </c>
      <c r="O173" s="14">
        <f>SUM(O174:O183)</f>
        <v>3790</v>
      </c>
      <c r="P173" s="13">
        <v>3647</v>
      </c>
      <c r="Q173" s="14">
        <v>3679</v>
      </c>
      <c r="R173" s="13">
        <v>3876</v>
      </c>
      <c r="S173" s="14">
        <v>3863</v>
      </c>
      <c r="T173" s="13">
        <v>4006</v>
      </c>
      <c r="U173" s="14">
        <v>4046</v>
      </c>
      <c r="V173" s="13">
        <v>3319</v>
      </c>
      <c r="W173" s="14">
        <v>3311</v>
      </c>
    </row>
    <row r="174" spans="2:23" x14ac:dyDescent="0.2">
      <c r="B174" s="31" t="s">
        <v>350</v>
      </c>
      <c r="C174" s="32" t="s">
        <v>351</v>
      </c>
      <c r="D174" s="24">
        <v>204</v>
      </c>
      <c r="E174" s="25">
        <v>196</v>
      </c>
      <c r="F174" s="24">
        <v>113</v>
      </c>
      <c r="G174" s="25">
        <v>98</v>
      </c>
      <c r="H174" s="24">
        <v>187</v>
      </c>
      <c r="I174" s="25">
        <v>179</v>
      </c>
      <c r="J174" s="24">
        <v>67</v>
      </c>
      <c r="K174" s="25">
        <v>55</v>
      </c>
      <c r="L174" s="24">
        <v>135</v>
      </c>
      <c r="M174" s="25">
        <v>127</v>
      </c>
      <c r="N174" s="27">
        <v>102</v>
      </c>
      <c r="O174" s="33">
        <v>97</v>
      </c>
      <c r="P174" s="27">
        <v>93</v>
      </c>
      <c r="Q174" s="33">
        <v>87</v>
      </c>
      <c r="R174" s="27">
        <v>67</v>
      </c>
      <c r="S174" s="33">
        <v>62</v>
      </c>
      <c r="T174" s="27">
        <v>67</v>
      </c>
      <c r="U174" s="33">
        <v>61</v>
      </c>
      <c r="V174" s="27">
        <v>32</v>
      </c>
      <c r="W174" s="33">
        <v>30</v>
      </c>
    </row>
    <row r="175" spans="2:23" x14ac:dyDescent="0.2">
      <c r="B175" s="23" t="s">
        <v>352</v>
      </c>
      <c r="C175" s="16" t="s">
        <v>353</v>
      </c>
      <c r="D175" s="34">
        <v>2</v>
      </c>
      <c r="E175" s="26">
        <v>2</v>
      </c>
      <c r="F175" s="34"/>
      <c r="G175" s="26"/>
      <c r="H175" s="34"/>
      <c r="I175" s="26"/>
      <c r="J175" s="34"/>
      <c r="K175" s="26"/>
      <c r="L175" s="34">
        <v>2</v>
      </c>
      <c r="M175" s="26">
        <v>2</v>
      </c>
      <c r="N175" s="35">
        <v>1</v>
      </c>
      <c r="O175" s="28">
        <v>1</v>
      </c>
      <c r="P175" s="35"/>
      <c r="Q175" s="28"/>
      <c r="R175" s="35">
        <v>0</v>
      </c>
      <c r="S175" s="28">
        <v>0</v>
      </c>
      <c r="T175" s="35">
        <v>0</v>
      </c>
      <c r="U175" s="28">
        <v>0</v>
      </c>
      <c r="V175" s="35"/>
      <c r="W175" s="28"/>
    </row>
    <row r="176" spans="2:23" x14ac:dyDescent="0.2">
      <c r="B176" s="23" t="s">
        <v>354</v>
      </c>
      <c r="C176" s="16" t="s">
        <v>355</v>
      </c>
      <c r="D176" s="34">
        <v>18</v>
      </c>
      <c r="E176" s="26">
        <v>18</v>
      </c>
      <c r="F176" s="34">
        <v>9</v>
      </c>
      <c r="G176" s="26">
        <v>8</v>
      </c>
      <c r="H176" s="34">
        <v>8</v>
      </c>
      <c r="I176" s="26">
        <v>8</v>
      </c>
      <c r="J176" s="34">
        <v>4</v>
      </c>
      <c r="K176" s="26">
        <v>4</v>
      </c>
      <c r="L176" s="34">
        <v>6</v>
      </c>
      <c r="M176" s="26">
        <v>6</v>
      </c>
      <c r="N176" s="35">
        <v>1</v>
      </c>
      <c r="O176" s="28">
        <v>1</v>
      </c>
      <c r="P176" s="35"/>
      <c r="Q176" s="28"/>
      <c r="R176" s="35">
        <v>0</v>
      </c>
      <c r="S176" s="28">
        <v>0</v>
      </c>
      <c r="T176" s="35">
        <v>0</v>
      </c>
      <c r="U176" s="28">
        <v>0</v>
      </c>
      <c r="V176" s="35">
        <v>2</v>
      </c>
      <c r="W176" s="28">
        <v>2</v>
      </c>
    </row>
    <row r="177" spans="2:23" ht="22.5" x14ac:dyDescent="0.2">
      <c r="B177" s="23" t="s">
        <v>356</v>
      </c>
      <c r="C177" s="16" t="s">
        <v>357</v>
      </c>
      <c r="D177" s="34">
        <v>2</v>
      </c>
      <c r="E177" s="26">
        <v>2</v>
      </c>
      <c r="F177" s="34">
        <v>2</v>
      </c>
      <c r="G177" s="26">
        <v>2</v>
      </c>
      <c r="H177" s="34">
        <v>6</v>
      </c>
      <c r="I177" s="26">
        <v>6</v>
      </c>
      <c r="J177" s="34">
        <v>2</v>
      </c>
      <c r="K177" s="26">
        <v>2</v>
      </c>
      <c r="L177" s="34">
        <v>1</v>
      </c>
      <c r="M177" s="26">
        <v>1</v>
      </c>
      <c r="N177" s="35">
        <v>1</v>
      </c>
      <c r="O177" s="28">
        <v>1</v>
      </c>
      <c r="P177" s="35">
        <v>2</v>
      </c>
      <c r="Q177" s="28">
        <v>2</v>
      </c>
      <c r="R177" s="35">
        <v>8</v>
      </c>
      <c r="S177" s="28">
        <v>8</v>
      </c>
      <c r="T177" s="35">
        <v>1</v>
      </c>
      <c r="U177" s="28">
        <v>1</v>
      </c>
      <c r="V177" s="35"/>
      <c r="W177" s="28"/>
    </row>
    <row r="178" spans="2:23" x14ac:dyDescent="0.2">
      <c r="B178" s="23" t="s">
        <v>358</v>
      </c>
      <c r="C178" s="16" t="s">
        <v>359</v>
      </c>
      <c r="D178" s="34">
        <v>2238</v>
      </c>
      <c r="E178" s="26">
        <v>2223</v>
      </c>
      <c r="F178" s="34">
        <v>2154</v>
      </c>
      <c r="G178" s="26">
        <v>2151</v>
      </c>
      <c r="H178" s="34">
        <v>2388</v>
      </c>
      <c r="I178" s="26">
        <v>2382</v>
      </c>
      <c r="J178" s="34">
        <v>1995</v>
      </c>
      <c r="K178" s="26">
        <v>1994</v>
      </c>
      <c r="L178" s="34">
        <v>1767</v>
      </c>
      <c r="M178" s="26">
        <v>1760</v>
      </c>
      <c r="N178" s="35">
        <v>1952</v>
      </c>
      <c r="O178" s="28">
        <v>1944</v>
      </c>
      <c r="P178" s="35">
        <v>2155</v>
      </c>
      <c r="Q178" s="28">
        <v>2136</v>
      </c>
      <c r="R178" s="35">
        <v>1743</v>
      </c>
      <c r="S178" s="28">
        <v>1738</v>
      </c>
      <c r="T178" s="35">
        <v>1979</v>
      </c>
      <c r="U178" s="28">
        <v>2008</v>
      </c>
      <c r="V178" s="35">
        <v>1354</v>
      </c>
      <c r="W178" s="28">
        <v>1346</v>
      </c>
    </row>
    <row r="179" spans="2:23" x14ac:dyDescent="0.2">
      <c r="B179" s="23" t="s">
        <v>360</v>
      </c>
      <c r="C179" s="16" t="s">
        <v>361</v>
      </c>
      <c r="D179" s="34">
        <v>1030</v>
      </c>
      <c r="E179" s="26">
        <v>1030</v>
      </c>
      <c r="F179" s="34">
        <v>1653</v>
      </c>
      <c r="G179" s="26">
        <v>1652</v>
      </c>
      <c r="H179" s="34">
        <v>1781</v>
      </c>
      <c r="I179" s="26">
        <v>1784</v>
      </c>
      <c r="J179" s="34">
        <v>1759</v>
      </c>
      <c r="K179" s="26">
        <v>1764</v>
      </c>
      <c r="L179" s="34">
        <v>2323</v>
      </c>
      <c r="M179" s="26">
        <v>2321</v>
      </c>
      <c r="N179" s="35">
        <v>1564</v>
      </c>
      <c r="O179" s="28">
        <v>1562</v>
      </c>
      <c r="P179" s="35">
        <v>1149</v>
      </c>
      <c r="Q179" s="28">
        <v>1207</v>
      </c>
      <c r="R179" s="35">
        <v>1362</v>
      </c>
      <c r="S179" s="28">
        <v>1357</v>
      </c>
      <c r="T179" s="35">
        <v>1385</v>
      </c>
      <c r="U179" s="28">
        <v>1400</v>
      </c>
      <c r="V179" s="35">
        <v>1483</v>
      </c>
      <c r="W179" s="28">
        <v>1484</v>
      </c>
    </row>
    <row r="180" spans="2:23" x14ac:dyDescent="0.2">
      <c r="B180" s="23" t="s">
        <v>362</v>
      </c>
      <c r="C180" s="16" t="s">
        <v>363</v>
      </c>
      <c r="D180" s="34">
        <v>42</v>
      </c>
      <c r="E180" s="26">
        <v>40</v>
      </c>
      <c r="F180" s="34">
        <v>67</v>
      </c>
      <c r="G180" s="26">
        <v>62</v>
      </c>
      <c r="H180" s="34">
        <v>116</v>
      </c>
      <c r="I180" s="26">
        <v>113</v>
      </c>
      <c r="J180" s="34">
        <v>82</v>
      </c>
      <c r="K180" s="26">
        <v>78</v>
      </c>
      <c r="L180" s="34">
        <v>56</v>
      </c>
      <c r="M180" s="26">
        <v>52</v>
      </c>
      <c r="N180" s="35">
        <v>82</v>
      </c>
      <c r="O180" s="28">
        <v>83</v>
      </c>
      <c r="P180" s="35">
        <v>71</v>
      </c>
      <c r="Q180" s="28">
        <v>71</v>
      </c>
      <c r="R180" s="35">
        <v>66</v>
      </c>
      <c r="S180" s="28">
        <v>67</v>
      </c>
      <c r="T180" s="35">
        <v>89</v>
      </c>
      <c r="U180" s="28">
        <v>88</v>
      </c>
      <c r="V180" s="35">
        <v>110</v>
      </c>
      <c r="W180" s="28">
        <v>110</v>
      </c>
    </row>
    <row r="181" spans="2:23" x14ac:dyDescent="0.2">
      <c r="B181" s="23" t="s">
        <v>364</v>
      </c>
      <c r="C181" s="32" t="s">
        <v>365</v>
      </c>
      <c r="D181" s="34">
        <v>171</v>
      </c>
      <c r="E181" s="26">
        <v>169</v>
      </c>
      <c r="F181" s="34">
        <v>143</v>
      </c>
      <c r="G181" s="26">
        <v>143</v>
      </c>
      <c r="H181" s="34">
        <v>76</v>
      </c>
      <c r="I181" s="26">
        <v>76</v>
      </c>
      <c r="J181" s="34">
        <v>89</v>
      </c>
      <c r="K181" s="26">
        <v>86</v>
      </c>
      <c r="L181" s="34">
        <v>148</v>
      </c>
      <c r="M181" s="26">
        <v>148</v>
      </c>
      <c r="N181" s="35">
        <v>95</v>
      </c>
      <c r="O181" s="28">
        <v>96</v>
      </c>
      <c r="P181" s="35">
        <v>175</v>
      </c>
      <c r="Q181" s="28">
        <v>174</v>
      </c>
      <c r="R181" s="35">
        <v>628</v>
      </c>
      <c r="S181" s="28">
        <v>629</v>
      </c>
      <c r="T181" s="35">
        <v>483</v>
      </c>
      <c r="U181" s="28">
        <v>486</v>
      </c>
      <c r="V181" s="35">
        <v>246</v>
      </c>
      <c r="W181" s="28">
        <v>247</v>
      </c>
    </row>
    <row r="182" spans="2:23" ht="22.5" x14ac:dyDescent="0.2">
      <c r="B182" s="23" t="s">
        <v>366</v>
      </c>
      <c r="C182" s="32" t="s">
        <v>367</v>
      </c>
      <c r="D182" s="34"/>
      <c r="E182" s="26"/>
      <c r="F182" s="34">
        <v>10</v>
      </c>
      <c r="G182" s="26">
        <v>10</v>
      </c>
      <c r="H182" s="34">
        <v>1</v>
      </c>
      <c r="I182" s="26">
        <v>1</v>
      </c>
      <c r="J182" s="34">
        <v>1</v>
      </c>
      <c r="K182" s="26">
        <v>1</v>
      </c>
      <c r="L182" s="34">
        <v>4</v>
      </c>
      <c r="M182" s="26">
        <v>4</v>
      </c>
      <c r="N182" s="35">
        <v>5</v>
      </c>
      <c r="O182" s="28">
        <v>5</v>
      </c>
      <c r="P182" s="35"/>
      <c r="Q182" s="28"/>
      <c r="R182" s="35">
        <v>0</v>
      </c>
      <c r="S182" s="28">
        <v>0</v>
      </c>
      <c r="T182" s="35">
        <v>1</v>
      </c>
      <c r="U182" s="28">
        <v>1</v>
      </c>
      <c r="V182" s="35">
        <v>91</v>
      </c>
      <c r="W182" s="28">
        <v>91</v>
      </c>
    </row>
    <row r="183" spans="2:23" ht="23.25" thickBot="1" x14ac:dyDescent="0.25">
      <c r="B183" s="23" t="s">
        <v>368</v>
      </c>
      <c r="C183" s="107" t="s">
        <v>369</v>
      </c>
      <c r="D183" s="34">
        <v>7</v>
      </c>
      <c r="E183" s="26">
        <v>7</v>
      </c>
      <c r="F183" s="34">
        <v>6</v>
      </c>
      <c r="G183" s="26">
        <v>6</v>
      </c>
      <c r="H183" s="34">
        <v>9</v>
      </c>
      <c r="I183" s="26">
        <v>9</v>
      </c>
      <c r="J183" s="34">
        <v>3</v>
      </c>
      <c r="K183" s="26">
        <v>3</v>
      </c>
      <c r="L183" s="34">
        <v>2</v>
      </c>
      <c r="M183" s="26">
        <v>2</v>
      </c>
      <c r="N183" s="35"/>
      <c r="O183" s="28"/>
      <c r="P183" s="35">
        <v>2</v>
      </c>
      <c r="Q183" s="28">
        <v>2</v>
      </c>
      <c r="R183" s="35">
        <v>2</v>
      </c>
      <c r="S183" s="28">
        <v>2</v>
      </c>
      <c r="T183" s="35">
        <v>1</v>
      </c>
      <c r="U183" s="28">
        <v>1</v>
      </c>
      <c r="V183" s="35">
        <v>1</v>
      </c>
      <c r="W183" s="28">
        <v>1</v>
      </c>
    </row>
    <row r="184" spans="2:23" ht="23.25" thickBot="1" x14ac:dyDescent="0.25">
      <c r="B184" s="9" t="s">
        <v>370</v>
      </c>
      <c r="C184" s="106" t="s">
        <v>371</v>
      </c>
      <c r="D184" s="11">
        <v>107</v>
      </c>
      <c r="E184" s="12">
        <v>106</v>
      </c>
      <c r="F184" s="11">
        <v>45</v>
      </c>
      <c r="G184" s="12">
        <v>45</v>
      </c>
      <c r="H184" s="11">
        <v>41</v>
      </c>
      <c r="I184" s="12">
        <v>41</v>
      </c>
      <c r="J184" s="11">
        <v>8</v>
      </c>
      <c r="K184" s="12">
        <v>8</v>
      </c>
      <c r="L184" s="50">
        <f>SUM(L185:L189)</f>
        <v>82</v>
      </c>
      <c r="M184" s="12">
        <f>SUM(M185:M189)</f>
        <v>82</v>
      </c>
      <c r="N184" s="13">
        <f>SUM(N185:N189)</f>
        <v>131</v>
      </c>
      <c r="O184" s="14">
        <f>SUM(O185:O189)</f>
        <v>131</v>
      </c>
      <c r="P184" s="13">
        <v>18</v>
      </c>
      <c r="Q184" s="14">
        <v>18</v>
      </c>
      <c r="R184" s="13">
        <v>13</v>
      </c>
      <c r="S184" s="14">
        <v>12</v>
      </c>
      <c r="T184" s="13">
        <v>5</v>
      </c>
      <c r="U184" s="14">
        <v>4</v>
      </c>
      <c r="V184" s="13">
        <v>13</v>
      </c>
      <c r="W184" s="14">
        <v>13</v>
      </c>
    </row>
    <row r="185" spans="2:23" ht="22.5" x14ac:dyDescent="0.2">
      <c r="B185" s="31" t="s">
        <v>372</v>
      </c>
      <c r="C185" s="32" t="s">
        <v>373</v>
      </c>
      <c r="D185" s="24">
        <v>2</v>
      </c>
      <c r="E185" s="25">
        <v>2</v>
      </c>
      <c r="F185" s="24">
        <v>3</v>
      </c>
      <c r="G185" s="25">
        <v>3</v>
      </c>
      <c r="H185" s="24"/>
      <c r="I185" s="25"/>
      <c r="J185" s="24"/>
      <c r="K185" s="25"/>
      <c r="L185" s="24"/>
      <c r="M185" s="25"/>
      <c r="N185" s="27"/>
      <c r="O185" s="33"/>
      <c r="P185" s="27"/>
      <c r="Q185" s="33"/>
      <c r="R185" s="27">
        <v>0</v>
      </c>
      <c r="S185" s="33">
        <v>0</v>
      </c>
      <c r="T185" s="27">
        <v>0</v>
      </c>
      <c r="U185" s="33">
        <v>0</v>
      </c>
      <c r="V185" s="27"/>
      <c r="W185" s="33"/>
    </row>
    <row r="186" spans="2:23" ht="22.5" x14ac:dyDescent="0.2">
      <c r="B186" s="23" t="s">
        <v>374</v>
      </c>
      <c r="C186" s="16" t="s">
        <v>375</v>
      </c>
      <c r="D186" s="34">
        <v>42</v>
      </c>
      <c r="E186" s="26">
        <v>42</v>
      </c>
      <c r="F186" s="34">
        <v>14</v>
      </c>
      <c r="G186" s="26">
        <v>14</v>
      </c>
      <c r="H186" s="34">
        <v>6</v>
      </c>
      <c r="I186" s="26">
        <v>6</v>
      </c>
      <c r="J186" s="34">
        <v>3</v>
      </c>
      <c r="K186" s="26">
        <v>3</v>
      </c>
      <c r="L186" s="34">
        <v>2</v>
      </c>
      <c r="M186" s="26">
        <v>2</v>
      </c>
      <c r="N186" s="35">
        <v>1</v>
      </c>
      <c r="O186" s="28">
        <v>1</v>
      </c>
      <c r="P186" s="35">
        <v>2</v>
      </c>
      <c r="Q186" s="28">
        <v>2</v>
      </c>
      <c r="R186" s="35">
        <v>1</v>
      </c>
      <c r="S186" s="28">
        <v>1</v>
      </c>
      <c r="T186" s="35">
        <v>1</v>
      </c>
      <c r="U186" s="28">
        <v>0</v>
      </c>
      <c r="V186" s="35"/>
      <c r="W186" s="28"/>
    </row>
    <row r="187" spans="2:23" ht="22.5" x14ac:dyDescent="0.2">
      <c r="B187" s="23" t="s">
        <v>376</v>
      </c>
      <c r="C187" s="32" t="s">
        <v>377</v>
      </c>
      <c r="D187" s="34">
        <v>10</v>
      </c>
      <c r="E187" s="26">
        <v>10</v>
      </c>
      <c r="F187" s="34">
        <v>6</v>
      </c>
      <c r="G187" s="26">
        <v>6</v>
      </c>
      <c r="H187" s="34">
        <v>13</v>
      </c>
      <c r="I187" s="26">
        <v>13</v>
      </c>
      <c r="J187" s="34"/>
      <c r="K187" s="26"/>
      <c r="L187" s="34"/>
      <c r="M187" s="26"/>
      <c r="N187" s="35"/>
      <c r="O187" s="28"/>
      <c r="P187" s="35"/>
      <c r="Q187" s="28"/>
      <c r="R187" s="35">
        <v>0</v>
      </c>
      <c r="S187" s="28">
        <v>0</v>
      </c>
      <c r="T187" s="35">
        <v>0</v>
      </c>
      <c r="U187" s="28">
        <v>0</v>
      </c>
      <c r="V187" s="35"/>
      <c r="W187" s="28"/>
    </row>
    <row r="188" spans="2:23" x14ac:dyDescent="0.2">
      <c r="B188" s="23" t="s">
        <v>378</v>
      </c>
      <c r="C188" s="32" t="s">
        <v>379</v>
      </c>
      <c r="D188" s="34">
        <v>53</v>
      </c>
      <c r="E188" s="26">
        <v>52</v>
      </c>
      <c r="F188" s="34">
        <v>21</v>
      </c>
      <c r="G188" s="26">
        <v>21</v>
      </c>
      <c r="H188" s="34">
        <v>21</v>
      </c>
      <c r="I188" s="26">
        <v>21</v>
      </c>
      <c r="J188" s="34">
        <v>5</v>
      </c>
      <c r="K188" s="26">
        <v>5</v>
      </c>
      <c r="L188" s="34">
        <v>80</v>
      </c>
      <c r="M188" s="26">
        <v>80</v>
      </c>
      <c r="N188" s="35">
        <v>130</v>
      </c>
      <c r="O188" s="28">
        <v>130</v>
      </c>
      <c r="P188" s="35">
        <v>16</v>
      </c>
      <c r="Q188" s="28">
        <v>16</v>
      </c>
      <c r="R188" s="35">
        <v>12</v>
      </c>
      <c r="S188" s="28">
        <v>11</v>
      </c>
      <c r="T188" s="35">
        <v>4</v>
      </c>
      <c r="U188" s="28">
        <v>4</v>
      </c>
      <c r="V188" s="35">
        <v>13</v>
      </c>
      <c r="W188" s="28">
        <v>13</v>
      </c>
    </row>
    <row r="189" spans="2:23" ht="23.25" thickBot="1" x14ac:dyDescent="0.25">
      <c r="B189" s="88" t="s">
        <v>380</v>
      </c>
      <c r="C189" s="32" t="s">
        <v>381</v>
      </c>
      <c r="D189" s="66"/>
      <c r="E189" s="67"/>
      <c r="F189" s="66">
        <v>1</v>
      </c>
      <c r="G189" s="67">
        <v>1</v>
      </c>
      <c r="H189" s="66">
        <v>1</v>
      </c>
      <c r="I189" s="67">
        <v>1</v>
      </c>
      <c r="J189" s="66"/>
      <c r="K189" s="67"/>
      <c r="L189" s="66"/>
      <c r="M189" s="67"/>
      <c r="N189" s="44"/>
      <c r="O189" s="22"/>
      <c r="P189" s="44"/>
      <c r="Q189" s="22"/>
      <c r="R189" s="44">
        <v>0</v>
      </c>
      <c r="S189" s="22">
        <v>0</v>
      </c>
      <c r="T189" s="44">
        <v>0</v>
      </c>
      <c r="U189" s="22">
        <v>0</v>
      </c>
      <c r="V189" s="44"/>
      <c r="W189" s="22"/>
    </row>
    <row r="190" spans="2:23" ht="23.25" thickBot="1" x14ac:dyDescent="0.25">
      <c r="B190" s="9" t="s">
        <v>382</v>
      </c>
      <c r="C190" s="106" t="s">
        <v>383</v>
      </c>
      <c r="D190" s="11">
        <v>1942</v>
      </c>
      <c r="E190" s="12">
        <v>1943</v>
      </c>
      <c r="F190" s="11">
        <v>927</v>
      </c>
      <c r="G190" s="12">
        <v>928</v>
      </c>
      <c r="H190" s="11">
        <v>761</v>
      </c>
      <c r="I190" s="12">
        <v>760</v>
      </c>
      <c r="J190" s="11">
        <v>906</v>
      </c>
      <c r="K190" s="12">
        <v>907</v>
      </c>
      <c r="L190" s="50">
        <f>SUM(L191:L198)</f>
        <v>751</v>
      </c>
      <c r="M190" s="12">
        <f>SUM(M191:M198)</f>
        <v>750</v>
      </c>
      <c r="N190" s="13">
        <f>SUM(N191:N198)</f>
        <v>516</v>
      </c>
      <c r="O190" s="14">
        <f>SUM(O191:O198)</f>
        <v>516</v>
      </c>
      <c r="P190" s="13">
        <v>526</v>
      </c>
      <c r="Q190" s="14">
        <v>525</v>
      </c>
      <c r="R190" s="13">
        <v>550</v>
      </c>
      <c r="S190" s="14">
        <v>552</v>
      </c>
      <c r="T190" s="13">
        <v>885</v>
      </c>
      <c r="U190" s="14">
        <v>884</v>
      </c>
      <c r="V190" s="13">
        <v>1188</v>
      </c>
      <c r="W190" s="14">
        <v>1188</v>
      </c>
    </row>
    <row r="191" spans="2:23" x14ac:dyDescent="0.2">
      <c r="B191" s="78" t="s">
        <v>384</v>
      </c>
      <c r="C191" s="37" t="s">
        <v>385</v>
      </c>
      <c r="D191" s="79">
        <v>890</v>
      </c>
      <c r="E191" s="80">
        <v>891</v>
      </c>
      <c r="F191" s="79">
        <v>758</v>
      </c>
      <c r="G191" s="80">
        <v>759</v>
      </c>
      <c r="H191" s="79">
        <v>674</v>
      </c>
      <c r="I191" s="80">
        <v>674</v>
      </c>
      <c r="J191" s="79">
        <v>656</v>
      </c>
      <c r="K191" s="80">
        <v>658</v>
      </c>
      <c r="L191" s="79">
        <v>552</v>
      </c>
      <c r="M191" s="80">
        <v>551</v>
      </c>
      <c r="N191" s="81">
        <v>470</v>
      </c>
      <c r="O191" s="82">
        <v>470</v>
      </c>
      <c r="P191" s="81">
        <v>478</v>
      </c>
      <c r="Q191" s="82">
        <v>477</v>
      </c>
      <c r="R191" s="81">
        <v>395</v>
      </c>
      <c r="S191" s="82">
        <v>397</v>
      </c>
      <c r="T191" s="81">
        <v>719</v>
      </c>
      <c r="U191" s="82">
        <v>719</v>
      </c>
      <c r="V191" s="81">
        <v>813</v>
      </c>
      <c r="W191" s="82">
        <v>813</v>
      </c>
    </row>
    <row r="192" spans="2:23" x14ac:dyDescent="0.2">
      <c r="B192" s="78" t="s">
        <v>386</v>
      </c>
      <c r="C192" s="37" t="s">
        <v>387</v>
      </c>
      <c r="D192" s="79">
        <v>10</v>
      </c>
      <c r="E192" s="80">
        <v>10</v>
      </c>
      <c r="F192" s="79">
        <v>6</v>
      </c>
      <c r="G192" s="80">
        <v>6</v>
      </c>
      <c r="H192" s="79">
        <v>7</v>
      </c>
      <c r="I192" s="80">
        <v>7</v>
      </c>
      <c r="J192" s="79">
        <v>20</v>
      </c>
      <c r="K192" s="80">
        <v>20</v>
      </c>
      <c r="L192" s="79"/>
      <c r="M192" s="80"/>
      <c r="N192" s="81"/>
      <c r="O192" s="82"/>
      <c r="P192" s="81">
        <v>1</v>
      </c>
      <c r="Q192" s="82">
        <v>1</v>
      </c>
      <c r="R192" s="81">
        <v>3</v>
      </c>
      <c r="S192" s="82">
        <v>3</v>
      </c>
      <c r="T192" s="81">
        <v>17</v>
      </c>
      <c r="U192" s="82">
        <v>17</v>
      </c>
      <c r="V192" s="81">
        <v>22</v>
      </c>
      <c r="W192" s="82">
        <v>22</v>
      </c>
    </row>
    <row r="193" spans="2:23" x14ac:dyDescent="0.2">
      <c r="B193" s="78" t="s">
        <v>388</v>
      </c>
      <c r="C193" s="37" t="s">
        <v>389</v>
      </c>
      <c r="D193" s="79">
        <v>455</v>
      </c>
      <c r="E193" s="80">
        <v>455</v>
      </c>
      <c r="F193" s="79">
        <v>61</v>
      </c>
      <c r="G193" s="80">
        <v>61</v>
      </c>
      <c r="H193" s="79">
        <v>28</v>
      </c>
      <c r="I193" s="80">
        <v>28</v>
      </c>
      <c r="J193" s="79">
        <v>124</v>
      </c>
      <c r="K193" s="80">
        <v>123</v>
      </c>
      <c r="L193" s="79">
        <v>95</v>
      </c>
      <c r="M193" s="80">
        <v>95</v>
      </c>
      <c r="N193" s="81">
        <v>19</v>
      </c>
      <c r="O193" s="82">
        <v>19</v>
      </c>
      <c r="P193" s="81">
        <v>14</v>
      </c>
      <c r="Q193" s="82">
        <v>14</v>
      </c>
      <c r="R193" s="81">
        <v>30</v>
      </c>
      <c r="S193" s="82">
        <v>30</v>
      </c>
      <c r="T193" s="81">
        <v>49</v>
      </c>
      <c r="U193" s="82">
        <v>49</v>
      </c>
      <c r="V193" s="81">
        <v>50</v>
      </c>
      <c r="W193" s="82">
        <v>50</v>
      </c>
    </row>
    <row r="194" spans="2:23" x14ac:dyDescent="0.2">
      <c r="B194" s="78" t="s">
        <v>390</v>
      </c>
      <c r="C194" s="37" t="s">
        <v>391</v>
      </c>
      <c r="D194" s="79">
        <v>522</v>
      </c>
      <c r="E194" s="80">
        <v>522</v>
      </c>
      <c r="F194" s="79">
        <v>55</v>
      </c>
      <c r="G194" s="80">
        <v>55</v>
      </c>
      <c r="H194" s="79">
        <v>34</v>
      </c>
      <c r="I194" s="80">
        <v>34</v>
      </c>
      <c r="J194" s="79">
        <v>98</v>
      </c>
      <c r="K194" s="80">
        <v>98</v>
      </c>
      <c r="L194" s="79">
        <v>98</v>
      </c>
      <c r="M194" s="80">
        <v>98</v>
      </c>
      <c r="N194" s="81">
        <v>26</v>
      </c>
      <c r="O194" s="82">
        <v>26</v>
      </c>
      <c r="P194" s="81">
        <v>25</v>
      </c>
      <c r="Q194" s="82">
        <v>25</v>
      </c>
      <c r="R194" s="81">
        <v>31</v>
      </c>
      <c r="S194" s="82">
        <v>31</v>
      </c>
      <c r="T194" s="81">
        <v>54</v>
      </c>
      <c r="U194" s="82">
        <v>53</v>
      </c>
      <c r="V194" s="81">
        <v>292</v>
      </c>
      <c r="W194" s="82">
        <v>292</v>
      </c>
    </row>
    <row r="195" spans="2:23" x14ac:dyDescent="0.2">
      <c r="B195" s="78" t="s">
        <v>392</v>
      </c>
      <c r="C195" s="37" t="s">
        <v>393</v>
      </c>
      <c r="D195" s="79">
        <v>56</v>
      </c>
      <c r="E195" s="80">
        <v>56</v>
      </c>
      <c r="F195" s="79">
        <v>29</v>
      </c>
      <c r="G195" s="80">
        <v>29</v>
      </c>
      <c r="H195" s="79">
        <v>13</v>
      </c>
      <c r="I195" s="80">
        <v>13</v>
      </c>
      <c r="J195" s="79">
        <v>5</v>
      </c>
      <c r="K195" s="80">
        <v>5</v>
      </c>
      <c r="L195" s="79">
        <v>3</v>
      </c>
      <c r="M195" s="80">
        <v>3</v>
      </c>
      <c r="N195" s="81"/>
      <c r="O195" s="82"/>
      <c r="P195" s="81">
        <v>5</v>
      </c>
      <c r="Q195" s="82">
        <v>5</v>
      </c>
      <c r="R195" s="81">
        <v>58</v>
      </c>
      <c r="S195" s="82">
        <v>58</v>
      </c>
      <c r="T195" s="81">
        <v>32</v>
      </c>
      <c r="U195" s="82">
        <v>32</v>
      </c>
      <c r="V195" s="81">
        <v>9</v>
      </c>
      <c r="W195" s="82">
        <v>9</v>
      </c>
    </row>
    <row r="196" spans="2:23" x14ac:dyDescent="0.2">
      <c r="B196" s="78" t="s">
        <v>394</v>
      </c>
      <c r="C196" s="37" t="s">
        <v>395</v>
      </c>
      <c r="D196" s="79">
        <v>5</v>
      </c>
      <c r="E196" s="80">
        <v>5</v>
      </c>
      <c r="F196" s="79">
        <v>9</v>
      </c>
      <c r="G196" s="80">
        <v>9</v>
      </c>
      <c r="H196" s="79">
        <v>3</v>
      </c>
      <c r="I196" s="80">
        <v>3</v>
      </c>
      <c r="J196" s="79"/>
      <c r="K196" s="80"/>
      <c r="L196" s="79">
        <v>1</v>
      </c>
      <c r="M196" s="80">
        <v>1</v>
      </c>
      <c r="N196" s="81"/>
      <c r="O196" s="82"/>
      <c r="P196" s="81"/>
      <c r="Q196" s="82"/>
      <c r="R196" s="81">
        <v>21</v>
      </c>
      <c r="S196" s="82">
        <v>21</v>
      </c>
      <c r="T196" s="81">
        <v>8</v>
      </c>
      <c r="U196" s="82">
        <v>8</v>
      </c>
      <c r="V196" s="81">
        <v>1</v>
      </c>
      <c r="W196" s="82">
        <v>1</v>
      </c>
    </row>
    <row r="197" spans="2:23" x14ac:dyDescent="0.2">
      <c r="B197" s="78" t="s">
        <v>396</v>
      </c>
      <c r="C197" s="36" t="s">
        <v>397</v>
      </c>
      <c r="D197" s="79">
        <v>1</v>
      </c>
      <c r="E197" s="80">
        <v>1</v>
      </c>
      <c r="F197" s="79"/>
      <c r="G197" s="80"/>
      <c r="H197" s="79"/>
      <c r="I197" s="80"/>
      <c r="J197" s="79">
        <v>1</v>
      </c>
      <c r="K197" s="80">
        <v>1</v>
      </c>
      <c r="L197" s="79"/>
      <c r="M197" s="80"/>
      <c r="N197" s="81">
        <v>1</v>
      </c>
      <c r="O197" s="82">
        <v>1</v>
      </c>
      <c r="P197" s="81"/>
      <c r="Q197" s="82"/>
      <c r="R197" s="81">
        <v>0</v>
      </c>
      <c r="S197" s="82">
        <v>0</v>
      </c>
      <c r="T197" s="81"/>
      <c r="U197" s="82"/>
      <c r="V197" s="81"/>
      <c r="W197" s="82"/>
    </row>
    <row r="198" spans="2:23" ht="13.5" thickBot="1" x14ac:dyDescent="0.25">
      <c r="B198" s="73" t="s">
        <v>398</v>
      </c>
      <c r="C198" s="104" t="s">
        <v>399</v>
      </c>
      <c r="D198" s="34">
        <v>3</v>
      </c>
      <c r="E198" s="26">
        <v>3</v>
      </c>
      <c r="F198" s="34">
        <v>9</v>
      </c>
      <c r="G198" s="26">
        <v>9</v>
      </c>
      <c r="H198" s="34">
        <v>2</v>
      </c>
      <c r="I198" s="26">
        <v>1</v>
      </c>
      <c r="J198" s="34">
        <v>2</v>
      </c>
      <c r="K198" s="26">
        <v>2</v>
      </c>
      <c r="L198" s="34">
        <v>2</v>
      </c>
      <c r="M198" s="26">
        <v>2</v>
      </c>
      <c r="N198" s="35"/>
      <c r="O198" s="28"/>
      <c r="P198" s="35">
        <v>3</v>
      </c>
      <c r="Q198" s="28">
        <v>3</v>
      </c>
      <c r="R198" s="35">
        <v>12</v>
      </c>
      <c r="S198" s="28">
        <v>12</v>
      </c>
      <c r="T198" s="35">
        <v>6</v>
      </c>
      <c r="U198" s="28">
        <v>6</v>
      </c>
      <c r="V198" s="35">
        <v>1</v>
      </c>
      <c r="W198" s="28">
        <v>1</v>
      </c>
    </row>
    <row r="199" spans="2:23" ht="23.25" thickBot="1" x14ac:dyDescent="0.25">
      <c r="B199" s="46" t="s">
        <v>400</v>
      </c>
      <c r="C199" s="110" t="s">
        <v>401</v>
      </c>
      <c r="D199" s="50">
        <v>257</v>
      </c>
      <c r="E199" s="51">
        <v>259</v>
      </c>
      <c r="F199" s="50">
        <v>253</v>
      </c>
      <c r="G199" s="51">
        <v>257</v>
      </c>
      <c r="H199" s="50">
        <v>254</v>
      </c>
      <c r="I199" s="51">
        <v>253</v>
      </c>
      <c r="J199" s="50">
        <v>247</v>
      </c>
      <c r="K199" s="51">
        <v>247</v>
      </c>
      <c r="L199" s="50">
        <f>SUM(L200:L209)</f>
        <v>252</v>
      </c>
      <c r="M199" s="51">
        <f>SUM(M200:M209)</f>
        <v>254</v>
      </c>
      <c r="N199" s="13">
        <f>SUM(N200:N209)</f>
        <v>216</v>
      </c>
      <c r="O199" s="14">
        <f>SUM(O200:O209)</f>
        <v>217</v>
      </c>
      <c r="P199" s="13">
        <v>237</v>
      </c>
      <c r="Q199" s="14">
        <v>239</v>
      </c>
      <c r="R199" s="13">
        <v>290</v>
      </c>
      <c r="S199" s="14">
        <v>288</v>
      </c>
      <c r="T199" s="13">
        <v>324</v>
      </c>
      <c r="U199" s="14">
        <v>328</v>
      </c>
      <c r="V199" s="13">
        <v>345</v>
      </c>
      <c r="W199" s="14">
        <v>343</v>
      </c>
    </row>
    <row r="200" spans="2:23" ht="22.5" x14ac:dyDescent="0.2">
      <c r="B200" s="72" t="s">
        <v>402</v>
      </c>
      <c r="C200" s="107" t="s">
        <v>403</v>
      </c>
      <c r="D200" s="24">
        <v>2</v>
      </c>
      <c r="E200" s="25">
        <v>2</v>
      </c>
      <c r="F200" s="24">
        <v>3</v>
      </c>
      <c r="G200" s="25">
        <v>3</v>
      </c>
      <c r="H200" s="24">
        <v>4</v>
      </c>
      <c r="I200" s="25">
        <v>3</v>
      </c>
      <c r="J200" s="24">
        <v>4</v>
      </c>
      <c r="K200" s="25">
        <v>4</v>
      </c>
      <c r="L200" s="24">
        <v>6</v>
      </c>
      <c r="M200" s="25">
        <v>6</v>
      </c>
      <c r="N200" s="27">
        <v>1</v>
      </c>
      <c r="O200" s="33">
        <v>1</v>
      </c>
      <c r="P200" s="27"/>
      <c r="Q200" s="33"/>
      <c r="R200" s="27">
        <v>4</v>
      </c>
      <c r="S200" s="33">
        <v>4</v>
      </c>
      <c r="T200" s="27">
        <v>2</v>
      </c>
      <c r="U200" s="33">
        <v>2</v>
      </c>
      <c r="V200" s="27">
        <v>2</v>
      </c>
      <c r="W200" s="33">
        <v>2</v>
      </c>
    </row>
    <row r="201" spans="2:23" ht="22.5" x14ac:dyDescent="0.2">
      <c r="B201" s="72" t="s">
        <v>404</v>
      </c>
      <c r="C201" s="107" t="s">
        <v>405</v>
      </c>
      <c r="D201" s="24">
        <v>11</v>
      </c>
      <c r="E201" s="25">
        <v>11</v>
      </c>
      <c r="F201" s="24">
        <v>9</v>
      </c>
      <c r="G201" s="25">
        <v>9</v>
      </c>
      <c r="H201" s="24">
        <v>4</v>
      </c>
      <c r="I201" s="25">
        <v>4</v>
      </c>
      <c r="J201" s="24">
        <v>3</v>
      </c>
      <c r="K201" s="25">
        <v>3</v>
      </c>
      <c r="L201" s="24">
        <v>10</v>
      </c>
      <c r="M201" s="25">
        <v>10</v>
      </c>
      <c r="N201" s="27">
        <v>9</v>
      </c>
      <c r="O201" s="33">
        <v>9</v>
      </c>
      <c r="P201" s="27">
        <v>9</v>
      </c>
      <c r="Q201" s="33">
        <v>9</v>
      </c>
      <c r="R201" s="27">
        <v>4</v>
      </c>
      <c r="S201" s="33">
        <v>4</v>
      </c>
      <c r="T201" s="27">
        <v>9</v>
      </c>
      <c r="U201" s="33">
        <v>9</v>
      </c>
      <c r="V201" s="27">
        <v>11</v>
      </c>
      <c r="W201" s="33">
        <v>11</v>
      </c>
    </row>
    <row r="202" spans="2:23" x14ac:dyDescent="0.2">
      <c r="B202" s="72" t="s">
        <v>406</v>
      </c>
      <c r="C202" s="107" t="s">
        <v>407</v>
      </c>
      <c r="D202" s="24">
        <v>137</v>
      </c>
      <c r="E202" s="25">
        <v>136</v>
      </c>
      <c r="F202" s="24">
        <v>130</v>
      </c>
      <c r="G202" s="25">
        <v>131</v>
      </c>
      <c r="H202" s="24">
        <v>130</v>
      </c>
      <c r="I202" s="25">
        <v>129</v>
      </c>
      <c r="J202" s="24">
        <v>122</v>
      </c>
      <c r="K202" s="25">
        <v>121</v>
      </c>
      <c r="L202" s="24">
        <v>100</v>
      </c>
      <c r="M202" s="25">
        <v>102</v>
      </c>
      <c r="N202" s="27">
        <v>97</v>
      </c>
      <c r="O202" s="33">
        <v>98</v>
      </c>
      <c r="P202" s="27">
        <v>89</v>
      </c>
      <c r="Q202" s="33">
        <v>91</v>
      </c>
      <c r="R202" s="27">
        <v>94</v>
      </c>
      <c r="S202" s="33">
        <v>94</v>
      </c>
      <c r="T202" s="27">
        <v>130</v>
      </c>
      <c r="U202" s="33">
        <v>132</v>
      </c>
      <c r="V202" s="27">
        <v>114</v>
      </c>
      <c r="W202" s="33">
        <v>114</v>
      </c>
    </row>
    <row r="203" spans="2:23" x14ac:dyDescent="0.2">
      <c r="B203" s="72" t="s">
        <v>408</v>
      </c>
      <c r="C203" s="107" t="s">
        <v>409</v>
      </c>
      <c r="D203" s="24">
        <v>62</v>
      </c>
      <c r="E203" s="25">
        <v>63</v>
      </c>
      <c r="F203" s="24">
        <v>62</v>
      </c>
      <c r="G203" s="25">
        <v>62</v>
      </c>
      <c r="H203" s="24">
        <v>68</v>
      </c>
      <c r="I203" s="25">
        <v>68</v>
      </c>
      <c r="J203" s="24">
        <v>67</v>
      </c>
      <c r="K203" s="25">
        <v>68</v>
      </c>
      <c r="L203" s="24">
        <v>72</v>
      </c>
      <c r="M203" s="25">
        <v>72</v>
      </c>
      <c r="N203" s="27">
        <v>61</v>
      </c>
      <c r="O203" s="33">
        <v>61</v>
      </c>
      <c r="P203" s="27">
        <v>66</v>
      </c>
      <c r="Q203" s="33">
        <v>66</v>
      </c>
      <c r="R203" s="27">
        <v>75</v>
      </c>
      <c r="S203" s="33">
        <v>75</v>
      </c>
      <c r="T203" s="27">
        <v>78</v>
      </c>
      <c r="U203" s="33">
        <v>80</v>
      </c>
      <c r="V203" s="27">
        <v>88</v>
      </c>
      <c r="W203" s="33">
        <v>89</v>
      </c>
    </row>
    <row r="204" spans="2:23" x14ac:dyDescent="0.2">
      <c r="B204" s="72" t="s">
        <v>410</v>
      </c>
      <c r="C204" s="107" t="s">
        <v>411</v>
      </c>
      <c r="D204" s="24">
        <v>20</v>
      </c>
      <c r="E204" s="25">
        <v>20</v>
      </c>
      <c r="F204" s="24">
        <v>29</v>
      </c>
      <c r="G204" s="25">
        <v>29</v>
      </c>
      <c r="H204" s="24">
        <v>29</v>
      </c>
      <c r="I204" s="25">
        <v>30</v>
      </c>
      <c r="J204" s="24">
        <v>22</v>
      </c>
      <c r="K204" s="25">
        <v>22</v>
      </c>
      <c r="L204" s="24">
        <v>35</v>
      </c>
      <c r="M204" s="25">
        <v>35</v>
      </c>
      <c r="N204" s="27">
        <v>19</v>
      </c>
      <c r="O204" s="33">
        <v>19</v>
      </c>
      <c r="P204" s="27">
        <v>35</v>
      </c>
      <c r="Q204" s="33">
        <v>35</v>
      </c>
      <c r="R204" s="27">
        <v>48</v>
      </c>
      <c r="S204" s="33">
        <v>46</v>
      </c>
      <c r="T204" s="27">
        <v>43</v>
      </c>
      <c r="U204" s="33">
        <v>43</v>
      </c>
      <c r="V204" s="27">
        <v>35</v>
      </c>
      <c r="W204" s="33">
        <v>34</v>
      </c>
    </row>
    <row r="205" spans="2:23" x14ac:dyDescent="0.2">
      <c r="B205" s="72" t="s">
        <v>412</v>
      </c>
      <c r="C205" s="107" t="s">
        <v>413</v>
      </c>
      <c r="D205" s="24"/>
      <c r="E205" s="25"/>
      <c r="F205" s="24">
        <v>3</v>
      </c>
      <c r="G205" s="25">
        <v>3</v>
      </c>
      <c r="H205" s="24">
        <v>6</v>
      </c>
      <c r="I205" s="25">
        <v>6</v>
      </c>
      <c r="J205" s="24">
        <v>8</v>
      </c>
      <c r="K205" s="25">
        <v>8</v>
      </c>
      <c r="L205" s="24">
        <v>2</v>
      </c>
      <c r="M205" s="25">
        <v>2</v>
      </c>
      <c r="N205" s="27">
        <v>4</v>
      </c>
      <c r="O205" s="33">
        <v>4</v>
      </c>
      <c r="P205" s="27">
        <v>7</v>
      </c>
      <c r="Q205" s="33">
        <v>7</v>
      </c>
      <c r="R205" s="27">
        <v>15</v>
      </c>
      <c r="S205" s="33">
        <v>15</v>
      </c>
      <c r="T205" s="27">
        <v>2</v>
      </c>
      <c r="U205" s="33">
        <v>2</v>
      </c>
      <c r="V205" s="27">
        <v>7</v>
      </c>
      <c r="W205" s="33">
        <v>6</v>
      </c>
    </row>
    <row r="206" spans="2:23" ht="18" customHeight="1" x14ac:dyDescent="0.2">
      <c r="B206" s="72" t="s">
        <v>414</v>
      </c>
      <c r="C206" s="107" t="s">
        <v>415</v>
      </c>
      <c r="D206" s="24"/>
      <c r="E206" s="25"/>
      <c r="F206" s="24"/>
      <c r="G206" s="25"/>
      <c r="H206" s="24"/>
      <c r="I206" s="25"/>
      <c r="J206" s="24"/>
      <c r="K206" s="25"/>
      <c r="L206" s="24"/>
      <c r="M206" s="25"/>
      <c r="N206" s="27">
        <v>1</v>
      </c>
      <c r="O206" s="33">
        <v>1</v>
      </c>
      <c r="P206" s="27"/>
      <c r="Q206" s="33"/>
      <c r="R206" s="27">
        <v>1</v>
      </c>
      <c r="S206" s="33">
        <v>1</v>
      </c>
      <c r="T206" s="27">
        <v>0</v>
      </c>
      <c r="U206" s="33">
        <v>0</v>
      </c>
      <c r="V206" s="27"/>
      <c r="W206" s="33"/>
    </row>
    <row r="207" spans="2:23" x14ac:dyDescent="0.2">
      <c r="B207" s="73" t="s">
        <v>416</v>
      </c>
      <c r="C207" s="107" t="s">
        <v>417</v>
      </c>
      <c r="D207" s="34">
        <v>22</v>
      </c>
      <c r="E207" s="26">
        <v>24</v>
      </c>
      <c r="F207" s="34">
        <v>15</v>
      </c>
      <c r="G207" s="26">
        <v>18</v>
      </c>
      <c r="H207" s="34">
        <v>9</v>
      </c>
      <c r="I207" s="26">
        <v>9</v>
      </c>
      <c r="J207" s="34">
        <v>18</v>
      </c>
      <c r="K207" s="26">
        <v>18</v>
      </c>
      <c r="L207" s="34">
        <v>25</v>
      </c>
      <c r="M207" s="26">
        <v>25</v>
      </c>
      <c r="N207" s="35">
        <v>23</v>
      </c>
      <c r="O207" s="28">
        <v>23</v>
      </c>
      <c r="P207" s="35">
        <v>27</v>
      </c>
      <c r="Q207" s="28">
        <v>27</v>
      </c>
      <c r="R207" s="35">
        <v>46</v>
      </c>
      <c r="S207" s="28">
        <v>46</v>
      </c>
      <c r="T207" s="35">
        <v>52</v>
      </c>
      <c r="U207" s="28">
        <v>52</v>
      </c>
      <c r="V207" s="35">
        <v>88</v>
      </c>
      <c r="W207" s="28">
        <v>87</v>
      </c>
    </row>
    <row r="208" spans="2:23" x14ac:dyDescent="0.2">
      <c r="B208" s="111" t="s">
        <v>418</v>
      </c>
      <c r="C208" s="107" t="s">
        <v>419</v>
      </c>
      <c r="D208" s="79">
        <v>2</v>
      </c>
      <c r="E208" s="80">
        <v>2</v>
      </c>
      <c r="F208" s="79">
        <v>2</v>
      </c>
      <c r="G208" s="80">
        <v>2</v>
      </c>
      <c r="H208" s="79">
        <v>4</v>
      </c>
      <c r="I208" s="80">
        <v>4</v>
      </c>
      <c r="J208" s="79">
        <v>2</v>
      </c>
      <c r="K208" s="80">
        <v>2</v>
      </c>
      <c r="L208" s="79">
        <v>0</v>
      </c>
      <c r="M208" s="80"/>
      <c r="N208" s="81">
        <v>1</v>
      </c>
      <c r="O208" s="82">
        <v>1</v>
      </c>
      <c r="P208" s="81">
        <v>2</v>
      </c>
      <c r="Q208" s="82">
        <v>2</v>
      </c>
      <c r="R208" s="81">
        <v>0</v>
      </c>
      <c r="S208" s="82">
        <v>0</v>
      </c>
      <c r="T208" s="81">
        <v>5</v>
      </c>
      <c r="U208" s="82">
        <v>5</v>
      </c>
      <c r="V208" s="81"/>
      <c r="W208" s="82"/>
    </row>
    <row r="209" spans="1:35" ht="13.5" thickBot="1" x14ac:dyDescent="0.25">
      <c r="B209" s="111" t="s">
        <v>420</v>
      </c>
      <c r="C209" s="107" t="s">
        <v>421</v>
      </c>
      <c r="D209" s="79">
        <v>1</v>
      </c>
      <c r="E209" s="80">
        <v>1</v>
      </c>
      <c r="F209" s="79"/>
      <c r="G209" s="80"/>
      <c r="H209" s="79"/>
      <c r="I209" s="80"/>
      <c r="J209" s="79">
        <v>1</v>
      </c>
      <c r="K209" s="80">
        <v>1</v>
      </c>
      <c r="L209" s="79">
        <v>2</v>
      </c>
      <c r="M209" s="80">
        <v>2</v>
      </c>
      <c r="N209" s="81"/>
      <c r="O209" s="82"/>
      <c r="P209" s="81">
        <v>2</v>
      </c>
      <c r="Q209" s="82">
        <v>2</v>
      </c>
      <c r="R209" s="81">
        <v>3</v>
      </c>
      <c r="S209" s="82">
        <v>3</v>
      </c>
      <c r="T209" s="81">
        <v>3</v>
      </c>
      <c r="U209" s="82">
        <v>3</v>
      </c>
      <c r="V209" s="81"/>
      <c r="W209" s="82"/>
    </row>
    <row r="210" spans="1:35" ht="23.25" thickBot="1" x14ac:dyDescent="0.25">
      <c r="B210" s="46" t="s">
        <v>422</v>
      </c>
      <c r="C210" s="110" t="s">
        <v>423</v>
      </c>
      <c r="D210" s="50">
        <v>1848</v>
      </c>
      <c r="E210" s="51">
        <v>1808</v>
      </c>
      <c r="F210" s="50">
        <v>1735</v>
      </c>
      <c r="G210" s="51">
        <v>1700</v>
      </c>
      <c r="H210" s="50">
        <v>1473</v>
      </c>
      <c r="I210" s="51">
        <v>1446</v>
      </c>
      <c r="J210" s="50">
        <v>1174</v>
      </c>
      <c r="K210" s="51">
        <v>1142</v>
      </c>
      <c r="L210" s="50">
        <f>SUM(L211:L230)</f>
        <v>1348</v>
      </c>
      <c r="M210" s="51">
        <f>SUM(M211:M230)</f>
        <v>1308</v>
      </c>
      <c r="N210" s="13">
        <f>SUM(N211:N230)</f>
        <v>1596</v>
      </c>
      <c r="O210" s="14">
        <f>SUM(O211:O230)</f>
        <v>1551</v>
      </c>
      <c r="P210" s="13">
        <v>1945</v>
      </c>
      <c r="Q210" s="14">
        <v>1930</v>
      </c>
      <c r="R210" s="13">
        <v>1792</v>
      </c>
      <c r="S210" s="14">
        <v>1759</v>
      </c>
      <c r="T210" s="13">
        <v>2017</v>
      </c>
      <c r="U210" s="14">
        <v>1982</v>
      </c>
      <c r="V210" s="13">
        <v>1894</v>
      </c>
      <c r="W210" s="14">
        <v>1832</v>
      </c>
    </row>
    <row r="211" spans="1:35" x14ac:dyDescent="0.2">
      <c r="B211" s="31" t="s">
        <v>424</v>
      </c>
      <c r="C211" s="32" t="s">
        <v>425</v>
      </c>
      <c r="D211" s="24">
        <v>140</v>
      </c>
      <c r="E211" s="25">
        <v>139</v>
      </c>
      <c r="F211" s="24">
        <v>159</v>
      </c>
      <c r="G211" s="25">
        <v>156</v>
      </c>
      <c r="H211" s="24">
        <v>156</v>
      </c>
      <c r="I211" s="25">
        <v>156</v>
      </c>
      <c r="J211" s="24">
        <v>130</v>
      </c>
      <c r="K211" s="25">
        <v>127</v>
      </c>
      <c r="L211" s="24">
        <v>151</v>
      </c>
      <c r="M211" s="25">
        <v>149</v>
      </c>
      <c r="N211" s="27">
        <v>154</v>
      </c>
      <c r="O211" s="33">
        <v>153</v>
      </c>
      <c r="P211" s="27">
        <v>188</v>
      </c>
      <c r="Q211" s="33">
        <v>186</v>
      </c>
      <c r="R211" s="27">
        <v>161</v>
      </c>
      <c r="S211" s="33">
        <v>161</v>
      </c>
      <c r="T211" s="27">
        <v>215</v>
      </c>
      <c r="U211" s="33">
        <v>213</v>
      </c>
      <c r="V211" s="27">
        <v>172</v>
      </c>
      <c r="W211" s="33">
        <v>170</v>
      </c>
    </row>
    <row r="212" spans="1:35" x14ac:dyDescent="0.2">
      <c r="B212" s="31" t="s">
        <v>426</v>
      </c>
      <c r="C212" s="32" t="s">
        <v>427</v>
      </c>
      <c r="D212" s="24">
        <v>150</v>
      </c>
      <c r="E212" s="25">
        <v>148</v>
      </c>
      <c r="F212" s="24">
        <v>157</v>
      </c>
      <c r="G212" s="25">
        <v>157</v>
      </c>
      <c r="H212" s="24">
        <v>136</v>
      </c>
      <c r="I212" s="25">
        <v>135</v>
      </c>
      <c r="J212" s="24">
        <v>138</v>
      </c>
      <c r="K212" s="25">
        <v>135</v>
      </c>
      <c r="L212" s="24">
        <v>134</v>
      </c>
      <c r="M212" s="25">
        <v>134</v>
      </c>
      <c r="N212" s="27">
        <v>109</v>
      </c>
      <c r="O212" s="33">
        <v>110</v>
      </c>
      <c r="P212" s="27">
        <v>110</v>
      </c>
      <c r="Q212" s="33">
        <v>110</v>
      </c>
      <c r="R212" s="27">
        <v>112</v>
      </c>
      <c r="S212" s="33">
        <v>110</v>
      </c>
      <c r="T212" s="27">
        <v>83</v>
      </c>
      <c r="U212" s="33">
        <v>80</v>
      </c>
      <c r="V212" s="27">
        <v>84</v>
      </c>
      <c r="W212" s="33">
        <v>83</v>
      </c>
    </row>
    <row r="213" spans="1:35" s="63" customFormat="1" ht="24.75" customHeight="1" x14ac:dyDescent="0.2">
      <c r="B213" s="72" t="s">
        <v>428</v>
      </c>
      <c r="C213" s="104" t="s">
        <v>429</v>
      </c>
      <c r="D213" s="24"/>
      <c r="E213" s="25"/>
      <c r="F213" s="24"/>
      <c r="G213" s="25"/>
      <c r="H213" s="24"/>
      <c r="I213" s="25"/>
      <c r="J213" s="24"/>
      <c r="K213" s="25"/>
      <c r="L213" s="24"/>
      <c r="M213" s="25"/>
      <c r="N213" s="27"/>
      <c r="O213" s="33"/>
      <c r="P213" s="27">
        <v>9</v>
      </c>
      <c r="Q213" s="33">
        <v>9</v>
      </c>
      <c r="R213" s="27">
        <v>11</v>
      </c>
      <c r="S213" s="33">
        <v>11</v>
      </c>
      <c r="T213" s="27">
        <v>10</v>
      </c>
      <c r="U213" s="33">
        <v>10</v>
      </c>
      <c r="V213" s="27">
        <v>16</v>
      </c>
      <c r="W213" s="33">
        <v>16</v>
      </c>
    </row>
    <row r="214" spans="1:35" s="63" customFormat="1" ht="33.75" x14ac:dyDescent="0.2">
      <c r="B214" s="72" t="s">
        <v>430</v>
      </c>
      <c r="C214" s="104" t="s">
        <v>431</v>
      </c>
      <c r="D214" s="24"/>
      <c r="E214" s="25"/>
      <c r="F214" s="24"/>
      <c r="G214" s="25"/>
      <c r="H214" s="24"/>
      <c r="I214" s="25"/>
      <c r="J214" s="24"/>
      <c r="K214" s="25"/>
      <c r="L214" s="24"/>
      <c r="M214" s="25"/>
      <c r="N214" s="27"/>
      <c r="O214" s="33"/>
      <c r="P214" s="27"/>
      <c r="Q214" s="33"/>
      <c r="R214" s="27">
        <v>13</v>
      </c>
      <c r="S214" s="33">
        <v>13</v>
      </c>
      <c r="T214" s="27">
        <v>20</v>
      </c>
      <c r="U214" s="33">
        <v>20</v>
      </c>
      <c r="V214" s="27">
        <v>14</v>
      </c>
      <c r="W214" s="33">
        <v>14</v>
      </c>
    </row>
    <row r="215" spans="1:35" x14ac:dyDescent="0.2">
      <c r="B215" s="31" t="s">
        <v>432</v>
      </c>
      <c r="C215" s="32" t="s">
        <v>433</v>
      </c>
      <c r="D215" s="24">
        <v>45</v>
      </c>
      <c r="E215" s="25">
        <v>39</v>
      </c>
      <c r="F215" s="24">
        <v>51</v>
      </c>
      <c r="G215" s="25">
        <v>48</v>
      </c>
      <c r="H215" s="24">
        <v>29</v>
      </c>
      <c r="I215" s="25">
        <v>29</v>
      </c>
      <c r="J215" s="24">
        <v>55</v>
      </c>
      <c r="K215" s="25">
        <v>48</v>
      </c>
      <c r="L215" s="24">
        <v>54</v>
      </c>
      <c r="M215" s="25">
        <v>44</v>
      </c>
      <c r="N215" s="27">
        <v>39</v>
      </c>
      <c r="O215" s="33">
        <v>35</v>
      </c>
      <c r="P215" s="27">
        <v>48</v>
      </c>
      <c r="Q215" s="33">
        <v>45</v>
      </c>
      <c r="R215" s="27">
        <v>31</v>
      </c>
      <c r="S215" s="33">
        <v>30</v>
      </c>
      <c r="T215" s="27">
        <v>42</v>
      </c>
      <c r="U215" s="33">
        <v>37</v>
      </c>
      <c r="V215" s="27">
        <v>60</v>
      </c>
      <c r="W215" s="33">
        <v>39</v>
      </c>
    </row>
    <row r="216" spans="1:35" ht="22.5" x14ac:dyDescent="0.2">
      <c r="B216" s="31" t="s">
        <v>434</v>
      </c>
      <c r="C216" s="32" t="s">
        <v>435</v>
      </c>
      <c r="D216" s="24">
        <v>48</v>
      </c>
      <c r="E216" s="25">
        <v>36</v>
      </c>
      <c r="F216" s="24">
        <v>80</v>
      </c>
      <c r="G216" s="25">
        <v>64</v>
      </c>
      <c r="H216" s="24">
        <v>75</v>
      </c>
      <c r="I216" s="25">
        <v>65</v>
      </c>
      <c r="J216" s="24">
        <v>25</v>
      </c>
      <c r="K216" s="25">
        <v>22</v>
      </c>
      <c r="L216" s="24">
        <v>22</v>
      </c>
      <c r="M216" s="25">
        <v>14</v>
      </c>
      <c r="N216" s="27">
        <v>38</v>
      </c>
      <c r="O216" s="33">
        <v>26</v>
      </c>
      <c r="P216" s="27">
        <v>27</v>
      </c>
      <c r="Q216" s="33">
        <v>22</v>
      </c>
      <c r="R216" s="27">
        <v>46</v>
      </c>
      <c r="S216" s="33">
        <v>38</v>
      </c>
      <c r="T216" s="27">
        <v>30</v>
      </c>
      <c r="U216" s="33">
        <v>20</v>
      </c>
      <c r="V216" s="27">
        <v>31</v>
      </c>
      <c r="W216" s="33">
        <v>23</v>
      </c>
    </row>
    <row r="217" spans="1:35" s="112" customFormat="1" ht="22.5" x14ac:dyDescent="0.2">
      <c r="A217" s="4"/>
      <c r="B217" s="31" t="s">
        <v>436</v>
      </c>
      <c r="C217" s="32" t="s">
        <v>437</v>
      </c>
      <c r="D217" s="24">
        <v>2</v>
      </c>
      <c r="E217" s="25">
        <v>2</v>
      </c>
      <c r="F217" s="24">
        <v>2</v>
      </c>
      <c r="G217" s="25">
        <v>1</v>
      </c>
      <c r="H217" s="24">
        <v>2</v>
      </c>
      <c r="I217" s="25">
        <v>2</v>
      </c>
      <c r="J217" s="24">
        <v>2</v>
      </c>
      <c r="K217" s="25">
        <v>2</v>
      </c>
      <c r="L217" s="24">
        <v>3</v>
      </c>
      <c r="M217" s="25">
        <v>3</v>
      </c>
      <c r="N217" s="27">
        <v>4</v>
      </c>
      <c r="O217" s="33">
        <v>4</v>
      </c>
      <c r="P217" s="27">
        <v>6</v>
      </c>
      <c r="Q217" s="33">
        <v>6</v>
      </c>
      <c r="R217" s="27">
        <v>1</v>
      </c>
      <c r="S217" s="33">
        <v>1</v>
      </c>
      <c r="T217" s="27">
        <v>1</v>
      </c>
      <c r="U217" s="33">
        <v>1</v>
      </c>
      <c r="V217" s="27"/>
      <c r="W217" s="33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s="112" customFormat="1" ht="21.75" customHeight="1" x14ac:dyDescent="0.2">
      <c r="A218" s="4"/>
      <c r="B218" s="31" t="s">
        <v>438</v>
      </c>
      <c r="C218" s="32" t="s">
        <v>439</v>
      </c>
      <c r="D218" s="24">
        <v>2</v>
      </c>
      <c r="E218" s="25">
        <v>1</v>
      </c>
      <c r="F218" s="24">
        <v>4</v>
      </c>
      <c r="G218" s="25">
        <v>3</v>
      </c>
      <c r="H218" s="24">
        <v>7</v>
      </c>
      <c r="I218" s="25">
        <v>2</v>
      </c>
      <c r="J218" s="24">
        <v>6</v>
      </c>
      <c r="K218" s="25">
        <v>4</v>
      </c>
      <c r="L218" s="24">
        <v>1</v>
      </c>
      <c r="M218" s="25"/>
      <c r="N218" s="27">
        <v>4</v>
      </c>
      <c r="O218" s="33">
        <v>1</v>
      </c>
      <c r="P218" s="27">
        <v>4</v>
      </c>
      <c r="Q218" s="33">
        <v>3</v>
      </c>
      <c r="R218" s="27">
        <v>2</v>
      </c>
      <c r="S218" s="33">
        <v>1</v>
      </c>
      <c r="T218" s="27">
        <v>3</v>
      </c>
      <c r="U218" s="33">
        <v>2</v>
      </c>
      <c r="V218" s="27">
        <v>6</v>
      </c>
      <c r="W218" s="33">
        <v>4</v>
      </c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s="112" customFormat="1" ht="22.5" x14ac:dyDescent="0.2">
      <c r="A219" s="4"/>
      <c r="B219" s="31" t="s">
        <v>440</v>
      </c>
      <c r="C219" s="32" t="s">
        <v>441</v>
      </c>
      <c r="D219" s="24">
        <v>4</v>
      </c>
      <c r="E219" s="25">
        <v>4</v>
      </c>
      <c r="F219" s="24">
        <v>2</v>
      </c>
      <c r="G219" s="25">
        <v>2</v>
      </c>
      <c r="H219" s="24">
        <v>5</v>
      </c>
      <c r="I219" s="25">
        <v>5</v>
      </c>
      <c r="J219" s="24">
        <v>4</v>
      </c>
      <c r="K219" s="25">
        <v>4</v>
      </c>
      <c r="L219" s="24">
        <v>1</v>
      </c>
      <c r="M219" s="25"/>
      <c r="N219" s="27">
        <v>1</v>
      </c>
      <c r="O219" s="33">
        <v>1</v>
      </c>
      <c r="P219" s="27">
        <v>4</v>
      </c>
      <c r="Q219" s="33">
        <v>5</v>
      </c>
      <c r="R219" s="27">
        <v>2</v>
      </c>
      <c r="S219" s="33">
        <v>2</v>
      </c>
      <c r="T219" s="27">
        <v>2</v>
      </c>
      <c r="U219" s="33">
        <v>2</v>
      </c>
      <c r="V219" s="27">
        <v>5</v>
      </c>
      <c r="W219" s="33">
        <v>5</v>
      </c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s="112" customFormat="1" x14ac:dyDescent="0.2">
      <c r="A220" s="4"/>
      <c r="B220" s="31" t="s">
        <v>442</v>
      </c>
      <c r="C220" s="32" t="s">
        <v>443</v>
      </c>
      <c r="D220" s="24">
        <v>4</v>
      </c>
      <c r="E220" s="25">
        <v>2</v>
      </c>
      <c r="F220" s="24">
        <v>5</v>
      </c>
      <c r="G220" s="25">
        <v>5</v>
      </c>
      <c r="H220" s="24">
        <v>6</v>
      </c>
      <c r="I220" s="25">
        <v>5</v>
      </c>
      <c r="J220" s="24">
        <v>3</v>
      </c>
      <c r="K220" s="25">
        <v>2</v>
      </c>
      <c r="L220" s="24"/>
      <c r="M220" s="25"/>
      <c r="N220" s="27">
        <v>5</v>
      </c>
      <c r="O220" s="33">
        <v>5</v>
      </c>
      <c r="P220" s="27">
        <v>3</v>
      </c>
      <c r="Q220" s="33">
        <v>3</v>
      </c>
      <c r="R220" s="27">
        <v>2</v>
      </c>
      <c r="S220" s="33">
        <v>2</v>
      </c>
      <c r="T220" s="27">
        <v>0</v>
      </c>
      <c r="U220" s="33">
        <v>0</v>
      </c>
      <c r="V220" s="27">
        <v>2</v>
      </c>
      <c r="W220" s="33">
        <v>2</v>
      </c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s="112" customFormat="1" x14ac:dyDescent="0.2">
      <c r="A221" s="4"/>
      <c r="B221" s="31" t="s">
        <v>444</v>
      </c>
      <c r="C221" s="32" t="s">
        <v>445</v>
      </c>
      <c r="D221" s="24">
        <v>91</v>
      </c>
      <c r="E221" s="25">
        <v>90</v>
      </c>
      <c r="F221" s="24">
        <v>96</v>
      </c>
      <c r="G221" s="25">
        <v>96</v>
      </c>
      <c r="H221" s="24">
        <v>86</v>
      </c>
      <c r="I221" s="25">
        <v>82</v>
      </c>
      <c r="J221" s="24">
        <v>91</v>
      </c>
      <c r="K221" s="25">
        <v>89</v>
      </c>
      <c r="L221" s="24">
        <v>97</v>
      </c>
      <c r="M221" s="25">
        <v>97</v>
      </c>
      <c r="N221" s="27">
        <v>62</v>
      </c>
      <c r="O221" s="33">
        <v>63</v>
      </c>
      <c r="P221" s="27">
        <v>77</v>
      </c>
      <c r="Q221" s="33">
        <v>75</v>
      </c>
      <c r="R221" s="27">
        <v>91</v>
      </c>
      <c r="S221" s="33">
        <v>86</v>
      </c>
      <c r="T221" s="27">
        <v>69</v>
      </c>
      <c r="U221" s="33">
        <v>70</v>
      </c>
      <c r="V221" s="27">
        <v>67</v>
      </c>
      <c r="W221" s="33">
        <v>65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s="112" customFormat="1" x14ac:dyDescent="0.2">
      <c r="A222" s="4"/>
      <c r="B222" s="31" t="s">
        <v>446</v>
      </c>
      <c r="C222" s="32" t="s">
        <v>447</v>
      </c>
      <c r="D222" s="24"/>
      <c r="E222" s="25"/>
      <c r="F222" s="24"/>
      <c r="G222" s="25"/>
      <c r="H222" s="24">
        <v>27</v>
      </c>
      <c r="I222" s="25">
        <v>24</v>
      </c>
      <c r="J222" s="24">
        <v>28</v>
      </c>
      <c r="K222" s="25">
        <v>27</v>
      </c>
      <c r="L222" s="24">
        <v>53</v>
      </c>
      <c r="M222" s="25">
        <v>53</v>
      </c>
      <c r="N222" s="27">
        <v>61</v>
      </c>
      <c r="O222" s="33">
        <v>60</v>
      </c>
      <c r="P222" s="27">
        <v>57</v>
      </c>
      <c r="Q222" s="33">
        <v>57</v>
      </c>
      <c r="R222" s="27">
        <v>65</v>
      </c>
      <c r="S222" s="33">
        <v>64</v>
      </c>
      <c r="T222" s="27">
        <v>70</v>
      </c>
      <c r="U222" s="33">
        <v>66</v>
      </c>
      <c r="V222" s="27">
        <v>54</v>
      </c>
      <c r="W222" s="33">
        <v>48</v>
      </c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s="112" customFormat="1" x14ac:dyDescent="0.2">
      <c r="A223" s="4"/>
      <c r="B223" s="72" t="s">
        <v>448</v>
      </c>
      <c r="C223" s="32" t="s">
        <v>449</v>
      </c>
      <c r="D223" s="24">
        <v>11</v>
      </c>
      <c r="E223" s="25">
        <v>11</v>
      </c>
      <c r="F223" s="24">
        <v>1</v>
      </c>
      <c r="G223" s="25">
        <v>2</v>
      </c>
      <c r="H223" s="24">
        <v>4</v>
      </c>
      <c r="I223" s="25">
        <v>4</v>
      </c>
      <c r="J223" s="24">
        <v>10</v>
      </c>
      <c r="K223" s="25">
        <v>11</v>
      </c>
      <c r="L223" s="24">
        <v>7</v>
      </c>
      <c r="M223" s="25">
        <v>6</v>
      </c>
      <c r="N223" s="27">
        <v>4</v>
      </c>
      <c r="O223" s="33">
        <v>5</v>
      </c>
      <c r="P223" s="27">
        <v>8</v>
      </c>
      <c r="Q223" s="33">
        <v>8</v>
      </c>
      <c r="R223" s="27">
        <v>23</v>
      </c>
      <c r="S223" s="33">
        <v>24</v>
      </c>
      <c r="T223" s="27">
        <v>4</v>
      </c>
      <c r="U223" s="33">
        <v>4</v>
      </c>
      <c r="V223" s="27">
        <v>9</v>
      </c>
      <c r="W223" s="33">
        <v>9</v>
      </c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s="112" customFormat="1" x14ac:dyDescent="0.2">
      <c r="A224" s="4"/>
      <c r="B224" s="31" t="s">
        <v>450</v>
      </c>
      <c r="C224" s="32" t="s">
        <v>451</v>
      </c>
      <c r="D224" s="24">
        <v>13</v>
      </c>
      <c r="E224" s="25">
        <v>6</v>
      </c>
      <c r="F224" s="24">
        <v>15</v>
      </c>
      <c r="G224" s="25">
        <v>12</v>
      </c>
      <c r="H224" s="24">
        <v>7</v>
      </c>
      <c r="I224" s="25">
        <v>5</v>
      </c>
      <c r="J224" s="24">
        <v>12</v>
      </c>
      <c r="K224" s="25">
        <v>11</v>
      </c>
      <c r="L224" s="24">
        <v>18</v>
      </c>
      <c r="M224" s="25">
        <v>15</v>
      </c>
      <c r="N224" s="27">
        <v>19</v>
      </c>
      <c r="O224" s="33">
        <v>16</v>
      </c>
      <c r="P224" s="27">
        <v>14</v>
      </c>
      <c r="Q224" s="33">
        <v>14</v>
      </c>
      <c r="R224" s="27">
        <v>31</v>
      </c>
      <c r="S224" s="33">
        <v>25</v>
      </c>
      <c r="T224" s="27">
        <v>20</v>
      </c>
      <c r="U224" s="33">
        <v>20</v>
      </c>
      <c r="V224" s="27">
        <v>8</v>
      </c>
      <c r="W224" s="33">
        <v>8</v>
      </c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s="112" customFormat="1" ht="22.5" x14ac:dyDescent="0.2">
      <c r="A225" s="4"/>
      <c r="B225" s="31" t="s">
        <v>452</v>
      </c>
      <c r="C225" s="32" t="s">
        <v>453</v>
      </c>
      <c r="D225" s="24">
        <v>176</v>
      </c>
      <c r="E225" s="25">
        <v>176</v>
      </c>
      <c r="F225" s="24">
        <v>140</v>
      </c>
      <c r="G225" s="25">
        <v>144</v>
      </c>
      <c r="H225" s="24">
        <v>68</v>
      </c>
      <c r="I225" s="25">
        <v>68</v>
      </c>
      <c r="J225" s="24">
        <v>156</v>
      </c>
      <c r="K225" s="25">
        <v>155</v>
      </c>
      <c r="L225" s="24">
        <v>365</v>
      </c>
      <c r="M225" s="25">
        <v>361</v>
      </c>
      <c r="N225" s="27">
        <v>619</v>
      </c>
      <c r="O225" s="33">
        <v>612</v>
      </c>
      <c r="P225" s="27">
        <v>946</v>
      </c>
      <c r="Q225" s="33">
        <v>947</v>
      </c>
      <c r="R225" s="27">
        <v>698</v>
      </c>
      <c r="S225" s="33">
        <v>694</v>
      </c>
      <c r="T225" s="27">
        <v>957</v>
      </c>
      <c r="U225" s="33">
        <v>959</v>
      </c>
      <c r="V225" s="27">
        <v>914</v>
      </c>
      <c r="W225" s="33">
        <v>911</v>
      </c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s="112" customFormat="1" x14ac:dyDescent="0.2">
      <c r="A226" s="4"/>
      <c r="B226" s="31" t="s">
        <v>454</v>
      </c>
      <c r="C226" s="32" t="s">
        <v>455</v>
      </c>
      <c r="D226" s="24">
        <v>7</v>
      </c>
      <c r="E226" s="25">
        <v>7</v>
      </c>
      <c r="F226" s="24">
        <v>3</v>
      </c>
      <c r="G226" s="25">
        <v>3</v>
      </c>
      <c r="H226" s="24">
        <v>18</v>
      </c>
      <c r="I226" s="25">
        <v>23</v>
      </c>
      <c r="J226" s="24">
        <v>5</v>
      </c>
      <c r="K226" s="25">
        <v>5</v>
      </c>
      <c r="L226" s="24">
        <v>5</v>
      </c>
      <c r="M226" s="25">
        <v>5</v>
      </c>
      <c r="N226" s="27">
        <v>11</v>
      </c>
      <c r="O226" s="33">
        <v>11</v>
      </c>
      <c r="P226" s="27">
        <v>5</v>
      </c>
      <c r="Q226" s="33">
        <v>5</v>
      </c>
      <c r="R226" s="27">
        <v>1</v>
      </c>
      <c r="S226" s="33">
        <v>1</v>
      </c>
      <c r="T226" s="27">
        <v>3</v>
      </c>
      <c r="U226" s="33">
        <v>3</v>
      </c>
      <c r="V226" s="27">
        <v>2</v>
      </c>
      <c r="W226" s="33">
        <v>2</v>
      </c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s="112" customFormat="1" x14ac:dyDescent="0.2">
      <c r="A227" s="4"/>
      <c r="B227" s="31" t="s">
        <v>456</v>
      </c>
      <c r="C227" s="32" t="s">
        <v>457</v>
      </c>
      <c r="D227" s="24">
        <v>118</v>
      </c>
      <c r="E227" s="25">
        <v>118</v>
      </c>
      <c r="F227" s="24">
        <v>14</v>
      </c>
      <c r="G227" s="25">
        <v>14</v>
      </c>
      <c r="H227" s="24">
        <v>31</v>
      </c>
      <c r="I227" s="25">
        <v>31</v>
      </c>
      <c r="J227" s="24">
        <v>17</v>
      </c>
      <c r="K227" s="25">
        <v>17</v>
      </c>
      <c r="L227" s="24">
        <v>18</v>
      </c>
      <c r="M227" s="25">
        <v>18</v>
      </c>
      <c r="N227" s="27">
        <v>37</v>
      </c>
      <c r="O227" s="33">
        <v>37</v>
      </c>
      <c r="P227" s="27">
        <v>25</v>
      </c>
      <c r="Q227" s="33">
        <v>25</v>
      </c>
      <c r="R227" s="27">
        <v>28</v>
      </c>
      <c r="S227" s="33">
        <v>28</v>
      </c>
      <c r="T227" s="27">
        <v>20</v>
      </c>
      <c r="U227" s="33">
        <v>20</v>
      </c>
      <c r="V227" s="27">
        <v>36</v>
      </c>
      <c r="W227" s="33">
        <v>36</v>
      </c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s="112" customFormat="1" ht="22.5" x14ac:dyDescent="0.2">
      <c r="A228" s="4"/>
      <c r="B228" s="31" t="s">
        <v>458</v>
      </c>
      <c r="C228" s="32" t="s">
        <v>459</v>
      </c>
      <c r="D228" s="24">
        <v>8</v>
      </c>
      <c r="E228" s="25">
        <v>8</v>
      </c>
      <c r="F228" s="24">
        <v>7</v>
      </c>
      <c r="G228" s="25">
        <v>7</v>
      </c>
      <c r="H228" s="24">
        <v>5</v>
      </c>
      <c r="I228" s="25">
        <v>5</v>
      </c>
      <c r="J228" s="24">
        <v>14</v>
      </c>
      <c r="K228" s="25">
        <v>14</v>
      </c>
      <c r="L228" s="24">
        <v>12</v>
      </c>
      <c r="M228" s="25">
        <v>12</v>
      </c>
      <c r="N228" s="27">
        <v>11</v>
      </c>
      <c r="O228" s="33">
        <v>11</v>
      </c>
      <c r="P228" s="27">
        <v>5</v>
      </c>
      <c r="Q228" s="33">
        <v>5</v>
      </c>
      <c r="R228" s="27">
        <v>6</v>
      </c>
      <c r="S228" s="33">
        <v>6</v>
      </c>
      <c r="T228" s="27">
        <v>5</v>
      </c>
      <c r="U228" s="33">
        <v>5</v>
      </c>
      <c r="V228" s="27">
        <v>7</v>
      </c>
      <c r="W228" s="33">
        <v>7</v>
      </c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s="112" customFormat="1" ht="22.5" x14ac:dyDescent="0.2">
      <c r="A229" s="4"/>
      <c r="B229" s="23" t="s">
        <v>460</v>
      </c>
      <c r="C229" s="16" t="s">
        <v>461</v>
      </c>
      <c r="D229" s="34">
        <v>999</v>
      </c>
      <c r="E229" s="26">
        <v>999</v>
      </c>
      <c r="F229" s="34">
        <v>974</v>
      </c>
      <c r="G229" s="26">
        <v>972</v>
      </c>
      <c r="H229" s="34">
        <v>800</v>
      </c>
      <c r="I229" s="26">
        <v>801</v>
      </c>
      <c r="J229" s="34">
        <v>461</v>
      </c>
      <c r="K229" s="26">
        <v>462</v>
      </c>
      <c r="L229" s="34">
        <v>394</v>
      </c>
      <c r="M229" s="26">
        <v>394</v>
      </c>
      <c r="N229" s="35">
        <v>399</v>
      </c>
      <c r="O229" s="28">
        <v>396</v>
      </c>
      <c r="P229" s="35">
        <v>373</v>
      </c>
      <c r="Q229" s="28">
        <v>372</v>
      </c>
      <c r="R229" s="35">
        <v>461</v>
      </c>
      <c r="S229" s="28">
        <v>461</v>
      </c>
      <c r="T229" s="35">
        <v>444</v>
      </c>
      <c r="U229" s="28">
        <v>446</v>
      </c>
      <c r="V229" s="35">
        <v>381</v>
      </c>
      <c r="W229" s="28">
        <v>381</v>
      </c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s="112" customFormat="1" ht="13.5" thickBot="1" x14ac:dyDescent="0.25">
      <c r="A230" s="4"/>
      <c r="B230" s="23" t="s">
        <v>462</v>
      </c>
      <c r="C230" s="16" t="s">
        <v>463</v>
      </c>
      <c r="D230" s="34">
        <v>30</v>
      </c>
      <c r="E230" s="26">
        <v>22</v>
      </c>
      <c r="F230" s="34">
        <v>25</v>
      </c>
      <c r="G230" s="26">
        <v>14</v>
      </c>
      <c r="H230" s="34">
        <v>11</v>
      </c>
      <c r="I230" s="26">
        <v>4</v>
      </c>
      <c r="J230" s="34">
        <v>17</v>
      </c>
      <c r="K230" s="26">
        <v>7</v>
      </c>
      <c r="L230" s="34">
        <v>13</v>
      </c>
      <c r="M230" s="26">
        <v>3</v>
      </c>
      <c r="N230" s="35">
        <v>19</v>
      </c>
      <c r="O230" s="28">
        <v>5</v>
      </c>
      <c r="P230" s="35">
        <v>36</v>
      </c>
      <c r="Q230" s="28">
        <v>33</v>
      </c>
      <c r="R230" s="35">
        <v>7</v>
      </c>
      <c r="S230" s="28">
        <v>1</v>
      </c>
      <c r="T230" s="35">
        <v>19</v>
      </c>
      <c r="U230" s="28">
        <v>4</v>
      </c>
      <c r="V230" s="35">
        <v>26</v>
      </c>
      <c r="W230" s="28">
        <v>9</v>
      </c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s="112" customFormat="1" ht="23.25" thickBot="1" x14ac:dyDescent="0.25">
      <c r="A231" s="4"/>
      <c r="B231" s="113" t="s">
        <v>464</v>
      </c>
      <c r="C231" s="114" t="s">
        <v>465</v>
      </c>
      <c r="D231" s="50">
        <v>2</v>
      </c>
      <c r="E231" s="51">
        <v>1</v>
      </c>
      <c r="F231" s="50"/>
      <c r="G231" s="51"/>
      <c r="H231" s="50">
        <v>3</v>
      </c>
      <c r="I231" s="51">
        <v>3</v>
      </c>
      <c r="J231" s="115">
        <v>12</v>
      </c>
      <c r="K231" s="51">
        <v>12</v>
      </c>
      <c r="L231" s="115">
        <f>SUM(L232:L235)</f>
        <v>9</v>
      </c>
      <c r="M231" s="51">
        <f>SUM(M232:M235)</f>
        <v>8</v>
      </c>
      <c r="N231" s="116">
        <f>SUM(N232:N235)</f>
        <v>0</v>
      </c>
      <c r="O231" s="14">
        <f>SUM(O232:O235)</f>
        <v>0</v>
      </c>
      <c r="P231" s="116">
        <v>0</v>
      </c>
      <c r="Q231" s="14">
        <v>0</v>
      </c>
      <c r="R231" s="116">
        <v>1</v>
      </c>
      <c r="S231" s="14">
        <v>1</v>
      </c>
      <c r="T231" s="116">
        <v>7</v>
      </c>
      <c r="U231" s="14">
        <v>6</v>
      </c>
      <c r="V231" s="116">
        <v>1</v>
      </c>
      <c r="W231" s="14">
        <v>1</v>
      </c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s="112" customFormat="1" x14ac:dyDescent="0.2">
      <c r="A232" s="4"/>
      <c r="B232" s="117" t="s">
        <v>466</v>
      </c>
      <c r="C232" s="118" t="s">
        <v>467</v>
      </c>
      <c r="D232" s="24">
        <v>1</v>
      </c>
      <c r="E232" s="25">
        <v>0</v>
      </c>
      <c r="F232" s="24"/>
      <c r="G232" s="25"/>
      <c r="H232" s="24">
        <v>1</v>
      </c>
      <c r="I232" s="25">
        <v>1</v>
      </c>
      <c r="J232" s="119">
        <v>12</v>
      </c>
      <c r="K232" s="25">
        <v>12</v>
      </c>
      <c r="L232" s="119">
        <v>1</v>
      </c>
      <c r="M232" s="25">
        <v>1</v>
      </c>
      <c r="N232" s="120"/>
      <c r="O232" s="33"/>
      <c r="P232" s="120"/>
      <c r="Q232" s="33"/>
      <c r="R232" s="120">
        <v>1</v>
      </c>
      <c r="S232" s="33">
        <v>1</v>
      </c>
      <c r="T232" s="120">
        <v>1</v>
      </c>
      <c r="U232" s="33">
        <v>1</v>
      </c>
      <c r="V232" s="120"/>
      <c r="W232" s="33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s="112" customFormat="1" x14ac:dyDescent="0.2">
      <c r="A233" s="4"/>
      <c r="B233" s="117" t="s">
        <v>468</v>
      </c>
      <c r="C233" s="121" t="s">
        <v>469</v>
      </c>
      <c r="D233" s="24"/>
      <c r="E233" s="25"/>
      <c r="F233" s="24"/>
      <c r="G233" s="25"/>
      <c r="H233" s="24"/>
      <c r="I233" s="25"/>
      <c r="J233" s="119"/>
      <c r="K233" s="25"/>
      <c r="L233" s="119">
        <v>4</v>
      </c>
      <c r="M233" s="25">
        <v>4</v>
      </c>
      <c r="N233" s="120"/>
      <c r="O233" s="33"/>
      <c r="P233" s="120"/>
      <c r="Q233" s="33"/>
      <c r="R233" s="120">
        <v>0</v>
      </c>
      <c r="S233" s="33">
        <v>0</v>
      </c>
      <c r="T233" s="120">
        <v>0</v>
      </c>
      <c r="U233" s="33">
        <v>0</v>
      </c>
      <c r="V233" s="120"/>
      <c r="W233" s="33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s="112" customFormat="1" ht="22.5" x14ac:dyDescent="0.2">
      <c r="A234" s="4"/>
      <c r="B234" s="29" t="s">
        <v>470</v>
      </c>
      <c r="C234" s="122" t="s">
        <v>471</v>
      </c>
      <c r="D234" s="34">
        <v>1</v>
      </c>
      <c r="E234" s="26">
        <v>1</v>
      </c>
      <c r="F234" s="34"/>
      <c r="G234" s="26"/>
      <c r="H234" s="34">
        <v>2</v>
      </c>
      <c r="I234" s="26">
        <v>2</v>
      </c>
      <c r="J234" s="123"/>
      <c r="K234" s="26"/>
      <c r="L234" s="123">
        <v>1</v>
      </c>
      <c r="M234" s="26">
        <v>0</v>
      </c>
      <c r="N234" s="124"/>
      <c r="O234" s="28"/>
      <c r="P234" s="124"/>
      <c r="Q234" s="28"/>
      <c r="R234" s="124">
        <v>0</v>
      </c>
      <c r="S234" s="28">
        <v>0</v>
      </c>
      <c r="T234" s="124">
        <v>2</v>
      </c>
      <c r="U234" s="28">
        <v>1</v>
      </c>
      <c r="V234" s="124"/>
      <c r="W234" s="28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s="112" customFormat="1" x14ac:dyDescent="0.2">
      <c r="A235" s="4"/>
      <c r="B235" s="29" t="s">
        <v>472</v>
      </c>
      <c r="C235" s="36" t="s">
        <v>473</v>
      </c>
      <c r="D235" s="34"/>
      <c r="E235" s="26"/>
      <c r="F235" s="34"/>
      <c r="G235" s="26"/>
      <c r="H235" s="34"/>
      <c r="I235" s="26"/>
      <c r="J235" s="123"/>
      <c r="K235" s="26"/>
      <c r="L235" s="123">
        <v>3</v>
      </c>
      <c r="M235" s="26">
        <v>3</v>
      </c>
      <c r="N235" s="124"/>
      <c r="O235" s="28"/>
      <c r="P235" s="35"/>
      <c r="Q235" s="125"/>
      <c r="R235" s="35">
        <v>0</v>
      </c>
      <c r="S235" s="125">
        <v>0</v>
      </c>
      <c r="T235" s="35">
        <v>0</v>
      </c>
      <c r="U235" s="125">
        <v>0</v>
      </c>
      <c r="V235" s="35">
        <v>1</v>
      </c>
      <c r="W235" s="125">
        <v>1</v>
      </c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s="132" customFormat="1" ht="13.5" thickBot="1" x14ac:dyDescent="0.25">
      <c r="A236" s="45"/>
      <c r="B236" s="126" t="s">
        <v>474</v>
      </c>
      <c r="C236" s="39" t="s">
        <v>475</v>
      </c>
      <c r="D236" s="40"/>
      <c r="E236" s="41"/>
      <c r="F236" s="40"/>
      <c r="G236" s="41"/>
      <c r="H236" s="40"/>
      <c r="I236" s="41"/>
      <c r="J236" s="127"/>
      <c r="K236" s="41"/>
      <c r="L236" s="127"/>
      <c r="M236" s="41"/>
      <c r="N236" s="128"/>
      <c r="O236" s="43"/>
      <c r="P236" s="129"/>
      <c r="Q236" s="130"/>
      <c r="R236" s="129"/>
      <c r="S236" s="130"/>
      <c r="T236" s="70">
        <v>4</v>
      </c>
      <c r="U236" s="131">
        <v>4</v>
      </c>
      <c r="V236" s="70"/>
      <c r="W236" s="131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</row>
    <row r="237" spans="1:35" ht="23.25" thickBot="1" x14ac:dyDescent="0.25">
      <c r="B237" s="133" t="s">
        <v>476</v>
      </c>
      <c r="C237" s="110" t="s">
        <v>477</v>
      </c>
      <c r="D237" s="50">
        <v>6</v>
      </c>
      <c r="E237" s="51">
        <v>4</v>
      </c>
      <c r="F237" s="50">
        <v>3</v>
      </c>
      <c r="G237" s="51">
        <v>1</v>
      </c>
      <c r="H237" s="50">
        <v>7</v>
      </c>
      <c r="I237" s="51">
        <v>6</v>
      </c>
      <c r="J237" s="50">
        <v>2</v>
      </c>
      <c r="K237" s="51">
        <v>2</v>
      </c>
      <c r="L237" s="50">
        <v>4</v>
      </c>
      <c r="M237" s="51">
        <v>1</v>
      </c>
      <c r="N237" s="13">
        <v>2</v>
      </c>
      <c r="O237" s="14">
        <v>1</v>
      </c>
      <c r="P237" s="13">
        <v>7</v>
      </c>
      <c r="Q237" s="14">
        <v>3</v>
      </c>
      <c r="R237" s="13">
        <v>4</v>
      </c>
      <c r="S237" s="14">
        <v>2</v>
      </c>
      <c r="T237" s="13">
        <v>3</v>
      </c>
      <c r="U237" s="14">
        <v>3</v>
      </c>
      <c r="V237" s="13">
        <v>1</v>
      </c>
      <c r="W237" s="14">
        <v>1</v>
      </c>
    </row>
    <row r="238" spans="1:35" ht="22.5" x14ac:dyDescent="0.2">
      <c r="B238" s="134" t="s">
        <v>478</v>
      </c>
      <c r="C238" s="135" t="s">
        <v>479</v>
      </c>
      <c r="D238" s="56"/>
      <c r="E238" s="57"/>
      <c r="F238" s="56"/>
      <c r="G238" s="57"/>
      <c r="H238" s="56"/>
      <c r="I238" s="57"/>
      <c r="J238" s="56"/>
      <c r="K238" s="57"/>
      <c r="L238" s="54">
        <v>1</v>
      </c>
      <c r="M238" s="97">
        <v>1</v>
      </c>
      <c r="N238" s="21"/>
      <c r="O238" s="58"/>
      <c r="P238" s="21">
        <v>1</v>
      </c>
      <c r="Q238" s="58">
        <v>0</v>
      </c>
      <c r="R238" s="21">
        <v>0</v>
      </c>
      <c r="S238" s="58">
        <v>0</v>
      </c>
      <c r="T238" s="21"/>
      <c r="U238" s="58"/>
      <c r="V238" s="21"/>
      <c r="W238" s="58"/>
    </row>
    <row r="239" spans="1:35" x14ac:dyDescent="0.2">
      <c r="B239" s="64" t="s">
        <v>480</v>
      </c>
      <c r="C239" s="136" t="s">
        <v>481</v>
      </c>
      <c r="D239" s="137"/>
      <c r="E239" s="138"/>
      <c r="F239" s="137"/>
      <c r="G239" s="138"/>
      <c r="H239" s="137"/>
      <c r="I239" s="138"/>
      <c r="J239" s="137"/>
      <c r="K239" s="138"/>
      <c r="L239" s="100"/>
      <c r="M239" s="20"/>
      <c r="N239" s="44"/>
      <c r="O239" s="22"/>
      <c r="P239" s="44">
        <v>1</v>
      </c>
      <c r="Q239" s="22">
        <v>1</v>
      </c>
      <c r="R239" s="44">
        <v>0</v>
      </c>
      <c r="S239" s="22">
        <v>0</v>
      </c>
      <c r="T239" s="44">
        <v>0</v>
      </c>
      <c r="U239" s="22">
        <v>0</v>
      </c>
      <c r="V239" s="44"/>
      <c r="W239" s="22"/>
    </row>
    <row r="240" spans="1:35" ht="23.25" thickBot="1" x14ac:dyDescent="0.25">
      <c r="B240" s="73" t="s">
        <v>482</v>
      </c>
      <c r="C240" s="16" t="s">
        <v>483</v>
      </c>
      <c r="D240" s="34">
        <v>6</v>
      </c>
      <c r="E240" s="26">
        <v>4</v>
      </c>
      <c r="F240" s="34">
        <v>3</v>
      </c>
      <c r="G240" s="26">
        <v>1</v>
      </c>
      <c r="H240" s="34">
        <v>7</v>
      </c>
      <c r="I240" s="26">
        <v>6</v>
      </c>
      <c r="J240" s="34">
        <v>2</v>
      </c>
      <c r="K240" s="26">
        <v>2</v>
      </c>
      <c r="L240" s="34">
        <v>3</v>
      </c>
      <c r="M240" s="26"/>
      <c r="N240" s="35">
        <v>2</v>
      </c>
      <c r="O240" s="28">
        <v>1</v>
      </c>
      <c r="P240" s="35">
        <v>5</v>
      </c>
      <c r="Q240" s="28">
        <v>2</v>
      </c>
      <c r="R240" s="35">
        <v>4</v>
      </c>
      <c r="S240" s="28">
        <v>2</v>
      </c>
      <c r="T240" s="35">
        <v>3</v>
      </c>
      <c r="U240" s="28">
        <v>3</v>
      </c>
      <c r="V240" s="35">
        <v>1</v>
      </c>
      <c r="W240" s="28">
        <v>1</v>
      </c>
    </row>
    <row r="241" spans="2:23" ht="23.25" thickBot="1" x14ac:dyDescent="0.25">
      <c r="B241" s="139" t="s">
        <v>484</v>
      </c>
      <c r="C241" s="140" t="s">
        <v>485</v>
      </c>
      <c r="D241" s="50">
        <v>2</v>
      </c>
      <c r="E241" s="51">
        <v>2</v>
      </c>
      <c r="F241" s="50"/>
      <c r="G241" s="51"/>
      <c r="H241" s="50"/>
      <c r="I241" s="51"/>
      <c r="J241" s="50">
        <v>1</v>
      </c>
      <c r="K241" s="51">
        <v>1</v>
      </c>
      <c r="L241" s="50">
        <v>2</v>
      </c>
      <c r="M241" s="51">
        <v>1</v>
      </c>
      <c r="N241" s="13">
        <v>0</v>
      </c>
      <c r="O241" s="14">
        <v>0</v>
      </c>
      <c r="P241" s="13">
        <v>0</v>
      </c>
      <c r="Q241" s="14">
        <v>0</v>
      </c>
      <c r="R241" s="13">
        <v>0</v>
      </c>
      <c r="S241" s="14">
        <v>0</v>
      </c>
      <c r="T241" s="13"/>
      <c r="U241" s="14"/>
      <c r="V241" s="13">
        <v>2</v>
      </c>
      <c r="W241" s="14">
        <v>2</v>
      </c>
    </row>
    <row r="242" spans="2:23" ht="25.5" customHeight="1" thickBot="1" x14ac:dyDescent="0.25">
      <c r="B242" s="141" t="s">
        <v>486</v>
      </c>
      <c r="C242" s="142" t="s">
        <v>487</v>
      </c>
      <c r="D242" s="50"/>
      <c r="E242" s="51"/>
      <c r="F242" s="50"/>
      <c r="G242" s="51"/>
      <c r="H242" s="50"/>
      <c r="I242" s="51"/>
      <c r="J242" s="50"/>
      <c r="K242" s="51"/>
      <c r="L242" s="50"/>
      <c r="M242" s="51"/>
      <c r="N242" s="13"/>
      <c r="O242" s="14"/>
      <c r="P242" s="13"/>
      <c r="Q242" s="14"/>
      <c r="R242" s="13"/>
      <c r="S242" s="14"/>
      <c r="T242" s="13"/>
      <c r="U242" s="14"/>
      <c r="V242" s="13">
        <v>2</v>
      </c>
      <c r="W242" s="14">
        <v>2</v>
      </c>
    </row>
    <row r="243" spans="2:23" ht="23.25" thickBot="1" x14ac:dyDescent="0.25">
      <c r="B243" s="143" t="s">
        <v>488</v>
      </c>
      <c r="C243" s="144" t="s">
        <v>489</v>
      </c>
      <c r="D243" s="48">
        <v>2</v>
      </c>
      <c r="E243" s="49">
        <v>2</v>
      </c>
      <c r="F243" s="48"/>
      <c r="G243" s="49"/>
      <c r="H243" s="48"/>
      <c r="I243" s="49"/>
      <c r="J243" s="48">
        <v>1</v>
      </c>
      <c r="K243" s="49">
        <v>1</v>
      </c>
      <c r="L243" s="48">
        <v>2</v>
      </c>
      <c r="M243" s="49">
        <v>1</v>
      </c>
      <c r="N243" s="145"/>
      <c r="O243" s="146"/>
      <c r="P243" s="145"/>
      <c r="Q243" s="146"/>
      <c r="R243" s="145">
        <v>0</v>
      </c>
      <c r="S243" s="146">
        <v>0</v>
      </c>
      <c r="T243" s="145"/>
      <c r="U243" s="146"/>
      <c r="V243" s="145"/>
      <c r="W243" s="146"/>
    </row>
    <row r="244" spans="2:23" ht="13.5" thickBot="1" x14ac:dyDescent="0.25">
      <c r="B244" s="1221" t="s">
        <v>490</v>
      </c>
      <c r="C244" s="1222"/>
      <c r="D244" s="68">
        <v>78</v>
      </c>
      <c r="E244" s="69">
        <v>112</v>
      </c>
      <c r="F244" s="68">
        <v>66</v>
      </c>
      <c r="G244" s="69">
        <v>70</v>
      </c>
      <c r="H244" s="68">
        <v>60</v>
      </c>
      <c r="I244" s="69">
        <v>68</v>
      </c>
      <c r="J244" s="68">
        <v>71</v>
      </c>
      <c r="K244" s="69">
        <v>74</v>
      </c>
      <c r="L244" s="68">
        <v>42</v>
      </c>
      <c r="M244" s="69">
        <v>43</v>
      </c>
      <c r="N244" s="70">
        <v>64</v>
      </c>
      <c r="O244" s="71">
        <v>64</v>
      </c>
      <c r="P244" s="70">
        <v>27</v>
      </c>
      <c r="Q244" s="71">
        <v>27</v>
      </c>
      <c r="R244" s="70">
        <v>48</v>
      </c>
      <c r="S244" s="71">
        <v>48</v>
      </c>
      <c r="T244" s="70">
        <v>43</v>
      </c>
      <c r="U244" s="71">
        <v>43</v>
      </c>
      <c r="V244" s="70">
        <v>50</v>
      </c>
      <c r="W244" s="71">
        <v>20</v>
      </c>
    </row>
    <row r="245" spans="2:23" ht="13.5" thickBot="1" x14ac:dyDescent="0.25">
      <c r="B245" s="1223" t="s">
        <v>491</v>
      </c>
      <c r="C245" s="1224"/>
      <c r="D245" s="148">
        <v>62708</v>
      </c>
      <c r="E245" s="149">
        <v>37694</v>
      </c>
      <c r="F245" s="11">
        <v>56851</v>
      </c>
      <c r="G245" s="11">
        <v>34735</v>
      </c>
      <c r="H245" s="150">
        <v>59233</v>
      </c>
      <c r="I245" s="151">
        <v>36177</v>
      </c>
      <c r="J245" s="151">
        <v>55824</v>
      </c>
      <c r="K245" s="151">
        <v>35428</v>
      </c>
      <c r="L245" s="151">
        <v>54246</v>
      </c>
      <c r="M245" s="151">
        <v>33720</v>
      </c>
      <c r="N245" s="152">
        <v>51287</v>
      </c>
      <c r="O245" s="152">
        <v>32761</v>
      </c>
      <c r="P245" s="152">
        <v>55994</v>
      </c>
      <c r="Q245" s="152">
        <v>37501</v>
      </c>
      <c r="R245" s="153">
        <v>53082</v>
      </c>
      <c r="S245" s="154">
        <v>37772</v>
      </c>
      <c r="T245" s="153">
        <v>54250</v>
      </c>
      <c r="U245" s="154">
        <v>39634</v>
      </c>
      <c r="V245" s="153">
        <v>55131</v>
      </c>
      <c r="W245" s="154">
        <v>39660</v>
      </c>
    </row>
    <row r="246" spans="2:23" x14ac:dyDescent="0.2">
      <c r="B246" s="155"/>
      <c r="C246" s="155"/>
      <c r="D246" s="156"/>
      <c r="E246" s="157"/>
      <c r="F246" s="157"/>
      <c r="G246" s="157"/>
      <c r="H246" s="156"/>
      <c r="I246" s="156"/>
      <c r="J246" s="156"/>
      <c r="K246" s="156"/>
      <c r="L246" s="156"/>
      <c r="M246" s="156"/>
    </row>
    <row r="247" spans="2:23" x14ac:dyDescent="0.2">
      <c r="B247" s="155"/>
      <c r="C247" s="155"/>
      <c r="D247" s="156"/>
      <c r="E247" s="157"/>
      <c r="F247" s="157"/>
      <c r="G247" s="157"/>
      <c r="H247" s="156"/>
      <c r="I247" s="156"/>
      <c r="J247" s="156"/>
      <c r="K247" s="156"/>
      <c r="L247" s="156"/>
      <c r="M247" s="156"/>
    </row>
    <row r="248" spans="2:23" x14ac:dyDescent="0.2">
      <c r="B248" s="4"/>
      <c r="C248" s="4"/>
      <c r="D248" s="4"/>
      <c r="E248" s="4"/>
      <c r="F248" s="4"/>
      <c r="G248" s="4"/>
    </row>
    <row r="249" spans="2:23" ht="13.5" customHeight="1" thickBot="1" x14ac:dyDescent="0.25">
      <c r="B249" s="4"/>
      <c r="C249" s="4"/>
      <c r="D249" s="4"/>
      <c r="E249" s="4"/>
      <c r="F249" s="4"/>
      <c r="G249" s="4"/>
    </row>
    <row r="250" spans="2:23" ht="15.75" customHeight="1" thickBot="1" x14ac:dyDescent="0.25">
      <c r="B250" s="1225" t="s">
        <v>0</v>
      </c>
      <c r="C250" s="1228" t="s">
        <v>1</v>
      </c>
      <c r="D250" s="1231" t="s">
        <v>2</v>
      </c>
      <c r="E250" s="1232"/>
      <c r="F250" s="1232"/>
      <c r="G250" s="1232"/>
      <c r="H250" s="1232"/>
      <c r="I250" s="1232"/>
      <c r="J250" s="1232"/>
      <c r="K250" s="1232"/>
      <c r="L250" s="1232"/>
      <c r="M250" s="1232"/>
      <c r="N250" s="1232"/>
      <c r="O250" s="1232"/>
      <c r="P250" s="1232"/>
      <c r="Q250" s="1232"/>
      <c r="R250" s="1232"/>
      <c r="S250" s="1232"/>
      <c r="T250" s="1232"/>
      <c r="U250" s="1232"/>
      <c r="V250" s="1232"/>
      <c r="W250" s="1233"/>
    </row>
    <row r="251" spans="2:23" ht="13.5" thickBot="1" x14ac:dyDescent="0.25">
      <c r="B251" s="1226"/>
      <c r="C251" s="1229"/>
      <c r="D251" s="1234" t="s">
        <v>3</v>
      </c>
      <c r="E251" s="1235"/>
      <c r="F251" s="1234" t="s">
        <v>4</v>
      </c>
      <c r="G251" s="1235"/>
      <c r="H251" s="1234" t="s">
        <v>5</v>
      </c>
      <c r="I251" s="1235"/>
      <c r="J251" s="1234" t="s">
        <v>6</v>
      </c>
      <c r="K251" s="1235"/>
      <c r="L251" s="1234" t="s">
        <v>7</v>
      </c>
      <c r="M251" s="1235"/>
      <c r="N251" s="1234" t="s">
        <v>8</v>
      </c>
      <c r="O251" s="1235"/>
      <c r="P251" s="1236" t="s">
        <v>9</v>
      </c>
      <c r="Q251" s="1237"/>
      <c r="R251" s="1236" t="s">
        <v>10</v>
      </c>
      <c r="S251" s="1237"/>
      <c r="T251" s="1236" t="s">
        <v>11</v>
      </c>
      <c r="U251" s="1237"/>
      <c r="V251" s="1236" t="s">
        <v>12</v>
      </c>
      <c r="W251" s="1237"/>
    </row>
    <row r="252" spans="2:23" ht="13.5" thickBot="1" x14ac:dyDescent="0.25">
      <c r="B252" s="1227"/>
      <c r="C252" s="1230"/>
      <c r="D252" s="5" t="s">
        <v>13</v>
      </c>
      <c r="E252" s="6" t="s">
        <v>14</v>
      </c>
      <c r="F252" s="5" t="s">
        <v>13</v>
      </c>
      <c r="G252" s="6" t="s">
        <v>14</v>
      </c>
      <c r="H252" s="5" t="s">
        <v>13</v>
      </c>
      <c r="I252" s="6" t="s">
        <v>14</v>
      </c>
      <c r="J252" s="5" t="s">
        <v>13</v>
      </c>
      <c r="K252" s="6" t="s">
        <v>14</v>
      </c>
      <c r="L252" s="5" t="s">
        <v>13</v>
      </c>
      <c r="M252" s="6" t="s">
        <v>14</v>
      </c>
      <c r="N252" s="5" t="s">
        <v>13</v>
      </c>
      <c r="O252" s="6" t="s">
        <v>14</v>
      </c>
      <c r="P252" s="5" t="s">
        <v>13</v>
      </c>
      <c r="Q252" s="6" t="s">
        <v>14</v>
      </c>
      <c r="R252" s="5" t="s">
        <v>13</v>
      </c>
      <c r="S252" s="6" t="s">
        <v>14</v>
      </c>
      <c r="T252" s="7" t="s">
        <v>13</v>
      </c>
      <c r="U252" s="8" t="s">
        <v>14</v>
      </c>
      <c r="V252" s="7" t="s">
        <v>13</v>
      </c>
      <c r="W252" s="8" t="s">
        <v>14</v>
      </c>
    </row>
    <row r="253" spans="2:23" ht="13.5" thickBot="1" x14ac:dyDescent="0.25">
      <c r="B253" s="9" t="s">
        <v>95</v>
      </c>
      <c r="C253" s="10" t="s">
        <v>96</v>
      </c>
      <c r="D253" s="74">
        <v>144</v>
      </c>
      <c r="E253" s="75">
        <v>133</v>
      </c>
      <c r="F253" s="74">
        <v>503</v>
      </c>
      <c r="G253" s="75">
        <v>451</v>
      </c>
      <c r="H253" s="74">
        <v>679</v>
      </c>
      <c r="I253" s="75">
        <v>674</v>
      </c>
      <c r="J253" s="74">
        <v>569</v>
      </c>
      <c r="K253" s="75">
        <v>561</v>
      </c>
      <c r="L253" s="74">
        <f>SUM(L254:L260)</f>
        <v>354</v>
      </c>
      <c r="M253" s="75">
        <f>SUM(M254:M260)</f>
        <v>341</v>
      </c>
      <c r="N253" s="76">
        <f>SUM(N254:N260)</f>
        <v>298</v>
      </c>
      <c r="O253" s="77">
        <f>SUM(O254:O260)</f>
        <v>261</v>
      </c>
      <c r="P253" s="76">
        <v>372</v>
      </c>
      <c r="Q253" s="77">
        <v>345</v>
      </c>
      <c r="R253" s="76">
        <v>353</v>
      </c>
      <c r="S253" s="77">
        <v>318</v>
      </c>
      <c r="T253" s="76">
        <v>543</v>
      </c>
      <c r="U253" s="77">
        <v>503</v>
      </c>
      <c r="V253" s="76">
        <v>403</v>
      </c>
      <c r="W253" s="77">
        <v>364</v>
      </c>
    </row>
    <row r="254" spans="2:23" ht="22.5" x14ac:dyDescent="0.2">
      <c r="B254" s="31" t="s">
        <v>97</v>
      </c>
      <c r="C254" s="32" t="s">
        <v>98</v>
      </c>
      <c r="D254" s="24">
        <v>77</v>
      </c>
      <c r="E254" s="25">
        <v>73</v>
      </c>
      <c r="F254" s="24">
        <v>77</v>
      </c>
      <c r="G254" s="25">
        <v>72</v>
      </c>
      <c r="H254" s="24">
        <v>55</v>
      </c>
      <c r="I254" s="25">
        <v>52</v>
      </c>
      <c r="J254" s="24">
        <v>72</v>
      </c>
      <c r="K254" s="25">
        <v>70</v>
      </c>
      <c r="L254" s="24">
        <v>51</v>
      </c>
      <c r="M254" s="25">
        <v>49</v>
      </c>
      <c r="N254" s="27">
        <v>53</v>
      </c>
      <c r="O254" s="33">
        <v>49</v>
      </c>
      <c r="P254" s="27">
        <v>57</v>
      </c>
      <c r="Q254" s="33">
        <v>51</v>
      </c>
      <c r="R254" s="27">
        <v>51</v>
      </c>
      <c r="S254" s="33">
        <v>48</v>
      </c>
      <c r="T254" s="27">
        <v>67</v>
      </c>
      <c r="U254" s="33">
        <v>58</v>
      </c>
      <c r="V254" s="27">
        <v>55</v>
      </c>
      <c r="W254" s="33">
        <v>56</v>
      </c>
    </row>
    <row r="255" spans="2:23" ht="22.5" x14ac:dyDescent="0.2">
      <c r="B255" s="23" t="s">
        <v>99</v>
      </c>
      <c r="C255" s="16" t="s">
        <v>100</v>
      </c>
      <c r="D255" s="34">
        <v>14</v>
      </c>
      <c r="E255" s="26">
        <v>14</v>
      </c>
      <c r="F255" s="34">
        <v>9</v>
      </c>
      <c r="G255" s="26">
        <v>9</v>
      </c>
      <c r="H255" s="34">
        <v>11</v>
      </c>
      <c r="I255" s="26">
        <v>10</v>
      </c>
      <c r="J255" s="34">
        <v>3</v>
      </c>
      <c r="K255" s="26">
        <v>3</v>
      </c>
      <c r="L255" s="34">
        <v>5</v>
      </c>
      <c r="M255" s="26">
        <v>4</v>
      </c>
      <c r="N255" s="35">
        <v>2</v>
      </c>
      <c r="O255" s="28">
        <v>1</v>
      </c>
      <c r="P255" s="35">
        <v>8</v>
      </c>
      <c r="Q255" s="28">
        <v>8</v>
      </c>
      <c r="R255" s="35">
        <v>13</v>
      </c>
      <c r="S255" s="28">
        <v>11</v>
      </c>
      <c r="T255" s="35">
        <v>52</v>
      </c>
      <c r="U255" s="28">
        <v>49</v>
      </c>
      <c r="V255" s="35">
        <v>4</v>
      </c>
      <c r="W255" s="28">
        <v>5</v>
      </c>
    </row>
    <row r="256" spans="2:23" ht="22.5" x14ac:dyDescent="0.2">
      <c r="B256" s="23" t="s">
        <v>101</v>
      </c>
      <c r="C256" s="16" t="s">
        <v>102</v>
      </c>
      <c r="D256" s="34">
        <v>2</v>
      </c>
      <c r="E256" s="26">
        <v>1</v>
      </c>
      <c r="F256" s="34">
        <v>1</v>
      </c>
      <c r="G256" s="26">
        <v>1</v>
      </c>
      <c r="H256" s="34">
        <v>6</v>
      </c>
      <c r="I256" s="26">
        <v>6</v>
      </c>
      <c r="J256" s="34">
        <v>4</v>
      </c>
      <c r="K256" s="26">
        <v>4</v>
      </c>
      <c r="L256" s="34">
        <v>21</v>
      </c>
      <c r="M256" s="26">
        <v>21</v>
      </c>
      <c r="N256" s="35"/>
      <c r="O256" s="28"/>
      <c r="P256" s="35">
        <v>12</v>
      </c>
      <c r="Q256" s="28">
        <v>11</v>
      </c>
      <c r="R256" s="35">
        <v>9</v>
      </c>
      <c r="S256" s="28">
        <v>8</v>
      </c>
      <c r="T256" s="35">
        <v>17</v>
      </c>
      <c r="U256" s="28">
        <v>17</v>
      </c>
      <c r="V256" s="35">
        <v>16</v>
      </c>
      <c r="W256" s="28">
        <v>14</v>
      </c>
    </row>
    <row r="257" spans="2:23" x14ac:dyDescent="0.2">
      <c r="B257" s="23" t="s">
        <v>103</v>
      </c>
      <c r="C257" s="16" t="s">
        <v>104</v>
      </c>
      <c r="D257" s="34">
        <v>4</v>
      </c>
      <c r="E257" s="26">
        <v>4</v>
      </c>
      <c r="F257" s="34">
        <v>2</v>
      </c>
      <c r="G257" s="26">
        <v>2</v>
      </c>
      <c r="H257" s="34">
        <v>6</v>
      </c>
      <c r="I257" s="26">
        <v>6</v>
      </c>
      <c r="J257" s="34">
        <v>8</v>
      </c>
      <c r="K257" s="26">
        <v>8</v>
      </c>
      <c r="L257" s="34">
        <v>7</v>
      </c>
      <c r="M257" s="26">
        <v>7</v>
      </c>
      <c r="N257" s="35">
        <v>14</v>
      </c>
      <c r="O257" s="28">
        <v>14</v>
      </c>
      <c r="P257" s="35">
        <v>6</v>
      </c>
      <c r="Q257" s="28">
        <v>6</v>
      </c>
      <c r="R257" s="35">
        <v>11</v>
      </c>
      <c r="S257" s="28">
        <v>10</v>
      </c>
      <c r="T257" s="35">
        <v>23</v>
      </c>
      <c r="U257" s="28">
        <v>20</v>
      </c>
      <c r="V257" s="35">
        <v>24</v>
      </c>
      <c r="W257" s="28">
        <v>21</v>
      </c>
    </row>
    <row r="258" spans="2:23" x14ac:dyDescent="0.2">
      <c r="B258" s="23" t="s">
        <v>105</v>
      </c>
      <c r="C258" s="16" t="s">
        <v>106</v>
      </c>
      <c r="D258" s="34"/>
      <c r="E258" s="26"/>
      <c r="F258" s="34"/>
      <c r="G258" s="26"/>
      <c r="H258" s="34"/>
      <c r="I258" s="26"/>
      <c r="J258" s="34"/>
      <c r="K258" s="26"/>
      <c r="L258" s="34"/>
      <c r="M258" s="26"/>
      <c r="N258" s="35"/>
      <c r="O258" s="28"/>
      <c r="P258" s="35"/>
      <c r="Q258" s="28"/>
      <c r="R258" s="35"/>
      <c r="S258" s="28"/>
      <c r="T258" s="35"/>
      <c r="U258" s="28"/>
      <c r="V258" s="35">
        <v>35</v>
      </c>
      <c r="W258" s="28">
        <v>31</v>
      </c>
    </row>
    <row r="259" spans="2:23" ht="22.5" x14ac:dyDescent="0.2">
      <c r="B259" s="23" t="s">
        <v>107</v>
      </c>
      <c r="C259" s="16" t="s">
        <v>108</v>
      </c>
      <c r="D259" s="34">
        <v>1</v>
      </c>
      <c r="E259" s="26">
        <v>0</v>
      </c>
      <c r="F259" s="34">
        <v>1</v>
      </c>
      <c r="G259" s="26">
        <v>1</v>
      </c>
      <c r="H259" s="34"/>
      <c r="I259" s="26"/>
      <c r="J259" s="34"/>
      <c r="K259" s="26"/>
      <c r="L259" s="34"/>
      <c r="M259" s="26"/>
      <c r="N259" s="35">
        <v>1</v>
      </c>
      <c r="O259" s="28">
        <v>1</v>
      </c>
      <c r="P259" s="35">
        <v>0</v>
      </c>
      <c r="Q259" s="28">
        <v>0</v>
      </c>
      <c r="R259" s="35">
        <v>0</v>
      </c>
      <c r="S259" s="28">
        <v>0</v>
      </c>
      <c r="T259" s="35">
        <v>12</v>
      </c>
      <c r="U259" s="28">
        <v>12</v>
      </c>
      <c r="V259" s="35"/>
      <c r="W259" s="28"/>
    </row>
    <row r="260" spans="2:23" ht="13.5" thickBot="1" x14ac:dyDescent="0.25">
      <c r="B260" s="78" t="s">
        <v>109</v>
      </c>
      <c r="C260" s="37" t="s">
        <v>110</v>
      </c>
      <c r="D260" s="79">
        <v>46</v>
      </c>
      <c r="E260" s="80">
        <v>41</v>
      </c>
      <c r="F260" s="79">
        <v>413</v>
      </c>
      <c r="G260" s="80">
        <v>366</v>
      </c>
      <c r="H260" s="79">
        <v>601</v>
      </c>
      <c r="I260" s="80">
        <v>600</v>
      </c>
      <c r="J260" s="79">
        <v>482</v>
      </c>
      <c r="K260" s="80">
        <v>476</v>
      </c>
      <c r="L260" s="79">
        <v>270</v>
      </c>
      <c r="M260" s="80">
        <v>260</v>
      </c>
      <c r="N260" s="81">
        <v>228</v>
      </c>
      <c r="O260" s="82">
        <v>196</v>
      </c>
      <c r="P260" s="81">
        <v>289</v>
      </c>
      <c r="Q260" s="82">
        <v>269</v>
      </c>
      <c r="R260" s="81">
        <v>269</v>
      </c>
      <c r="S260" s="82">
        <v>241</v>
      </c>
      <c r="T260" s="81">
        <v>372</v>
      </c>
      <c r="U260" s="82">
        <v>347</v>
      </c>
      <c r="V260" s="81">
        <v>269</v>
      </c>
      <c r="W260" s="82">
        <v>237</v>
      </c>
    </row>
    <row r="261" spans="2:23" ht="18.75" thickBot="1" x14ac:dyDescent="0.25">
      <c r="B261" s="46" t="s">
        <v>111</v>
      </c>
      <c r="C261" s="47" t="s">
        <v>112</v>
      </c>
      <c r="D261" s="48"/>
      <c r="E261" s="49"/>
      <c r="F261" s="48"/>
      <c r="G261" s="49"/>
      <c r="H261" s="48"/>
      <c r="I261" s="49"/>
      <c r="J261" s="48"/>
      <c r="K261" s="49"/>
      <c r="L261" s="48"/>
      <c r="M261" s="49"/>
      <c r="N261" s="13">
        <f>SUM(N263)</f>
        <v>1</v>
      </c>
      <c r="O261" s="14">
        <f>SUM(O263)</f>
        <v>1</v>
      </c>
      <c r="P261" s="13">
        <v>1</v>
      </c>
      <c r="Q261" s="14">
        <v>1</v>
      </c>
      <c r="R261" s="13">
        <v>0</v>
      </c>
      <c r="S261" s="14">
        <v>0</v>
      </c>
      <c r="T261" s="13"/>
      <c r="U261" s="14"/>
      <c r="V261" s="13"/>
      <c r="W261" s="14"/>
    </row>
    <row r="262" spans="2:23" x14ac:dyDescent="0.2">
      <c r="B262" s="52" t="s">
        <v>113</v>
      </c>
      <c r="C262" s="83" t="s">
        <v>114</v>
      </c>
      <c r="D262" s="54"/>
      <c r="E262" s="55"/>
      <c r="F262" s="54"/>
      <c r="G262" s="55"/>
      <c r="H262" s="54"/>
      <c r="I262" s="55"/>
      <c r="J262" s="54"/>
      <c r="K262" s="55"/>
      <c r="L262" s="54"/>
      <c r="M262" s="55"/>
      <c r="N262" s="84"/>
      <c r="O262" s="85"/>
      <c r="P262" s="86">
        <v>1</v>
      </c>
      <c r="Q262" s="87">
        <v>1</v>
      </c>
      <c r="R262" s="21"/>
      <c r="S262" s="58"/>
      <c r="T262" s="21"/>
      <c r="U262" s="58"/>
      <c r="V262" s="21"/>
      <c r="W262" s="58"/>
    </row>
    <row r="263" spans="2:23" ht="13.5" thickBot="1" x14ac:dyDescent="0.25">
      <c r="B263" s="88" t="s">
        <v>115</v>
      </c>
      <c r="C263" s="65" t="s">
        <v>116</v>
      </c>
      <c r="D263" s="66"/>
      <c r="E263" s="67"/>
      <c r="F263" s="66"/>
      <c r="G263" s="67"/>
      <c r="H263" s="66"/>
      <c r="I263" s="67"/>
      <c r="J263" s="66"/>
      <c r="K263" s="67"/>
      <c r="L263" s="66"/>
      <c r="M263" s="67"/>
      <c r="N263" s="44">
        <v>1</v>
      </c>
      <c r="O263" s="22">
        <v>1</v>
      </c>
      <c r="P263" s="44"/>
      <c r="Q263" s="22"/>
      <c r="R263" s="44"/>
      <c r="S263" s="22"/>
      <c r="T263" s="44"/>
      <c r="U263" s="22"/>
      <c r="V263" s="44"/>
      <c r="W263" s="22"/>
    </row>
    <row r="264" spans="2:23" ht="18.75" thickBot="1" x14ac:dyDescent="0.25">
      <c r="B264" s="9" t="s">
        <v>117</v>
      </c>
      <c r="C264" s="10" t="s">
        <v>118</v>
      </c>
      <c r="D264" s="11">
        <v>368</v>
      </c>
      <c r="E264" s="12">
        <v>347</v>
      </c>
      <c r="F264" s="11">
        <v>305</v>
      </c>
      <c r="G264" s="12">
        <v>291</v>
      </c>
      <c r="H264" s="11">
        <v>467</v>
      </c>
      <c r="I264" s="12">
        <v>443</v>
      </c>
      <c r="J264" s="11">
        <v>434</v>
      </c>
      <c r="K264" s="12">
        <v>417</v>
      </c>
      <c r="L264" s="11">
        <f>SUM(L265:L271)</f>
        <v>364</v>
      </c>
      <c r="M264" s="12">
        <f>SUM(M265:M271)</f>
        <v>356</v>
      </c>
      <c r="N264" s="13">
        <f>SUM(N265:N271)</f>
        <v>321</v>
      </c>
      <c r="O264" s="14">
        <f>SUM(O265:O271)</f>
        <v>305</v>
      </c>
      <c r="P264" s="13">
        <v>426</v>
      </c>
      <c r="Q264" s="14">
        <v>412</v>
      </c>
      <c r="R264" s="13">
        <v>346</v>
      </c>
      <c r="S264" s="14">
        <v>331</v>
      </c>
      <c r="T264" s="13">
        <v>441</v>
      </c>
      <c r="U264" s="14">
        <v>433</v>
      </c>
      <c r="V264" s="13">
        <v>447</v>
      </c>
      <c r="W264" s="14">
        <v>423</v>
      </c>
    </row>
    <row r="265" spans="2:23" x14ac:dyDescent="0.2">
      <c r="B265" s="31" t="s">
        <v>119</v>
      </c>
      <c r="C265" s="32" t="s">
        <v>120</v>
      </c>
      <c r="D265" s="24">
        <v>71</v>
      </c>
      <c r="E265" s="25">
        <v>69</v>
      </c>
      <c r="F265" s="24">
        <v>70</v>
      </c>
      <c r="G265" s="25">
        <v>67</v>
      </c>
      <c r="H265" s="24">
        <v>70</v>
      </c>
      <c r="I265" s="25">
        <v>65</v>
      </c>
      <c r="J265" s="24">
        <v>116</v>
      </c>
      <c r="K265" s="25">
        <v>116</v>
      </c>
      <c r="L265" s="24">
        <v>67</v>
      </c>
      <c r="M265" s="25">
        <v>65</v>
      </c>
      <c r="N265" s="27">
        <v>69</v>
      </c>
      <c r="O265" s="33">
        <v>68</v>
      </c>
      <c r="P265" s="27">
        <v>116</v>
      </c>
      <c r="Q265" s="33">
        <v>114</v>
      </c>
      <c r="R265" s="27">
        <v>0</v>
      </c>
      <c r="S265" s="33">
        <v>1</v>
      </c>
      <c r="T265" s="27">
        <v>0</v>
      </c>
      <c r="U265" s="33">
        <v>0</v>
      </c>
      <c r="V265" s="27"/>
      <c r="W265" s="33"/>
    </row>
    <row r="266" spans="2:23" x14ac:dyDescent="0.2">
      <c r="B266" s="23" t="s">
        <v>121</v>
      </c>
      <c r="C266" s="32" t="s">
        <v>122</v>
      </c>
      <c r="D266" s="34">
        <v>82</v>
      </c>
      <c r="E266" s="26">
        <v>81</v>
      </c>
      <c r="F266" s="34">
        <v>78</v>
      </c>
      <c r="G266" s="26">
        <v>74</v>
      </c>
      <c r="H266" s="34">
        <v>72</v>
      </c>
      <c r="I266" s="26">
        <v>68</v>
      </c>
      <c r="J266" s="34">
        <v>81</v>
      </c>
      <c r="K266" s="26">
        <v>74</v>
      </c>
      <c r="L266" s="34">
        <v>61</v>
      </c>
      <c r="M266" s="26">
        <v>59</v>
      </c>
      <c r="N266" s="35">
        <v>56</v>
      </c>
      <c r="O266" s="28">
        <v>53</v>
      </c>
      <c r="P266" s="35">
        <v>73</v>
      </c>
      <c r="Q266" s="28">
        <v>72</v>
      </c>
      <c r="R266" s="35">
        <v>168</v>
      </c>
      <c r="S266" s="28">
        <v>166</v>
      </c>
      <c r="T266" s="35">
        <v>194</v>
      </c>
      <c r="U266" s="28">
        <v>191</v>
      </c>
      <c r="V266" s="35">
        <v>216</v>
      </c>
      <c r="W266" s="28">
        <v>206</v>
      </c>
    </row>
    <row r="267" spans="2:23" x14ac:dyDescent="0.2">
      <c r="B267" s="23" t="s">
        <v>121</v>
      </c>
      <c r="C267" s="32" t="s">
        <v>123</v>
      </c>
      <c r="D267" s="34">
        <v>12</v>
      </c>
      <c r="E267" s="26">
        <v>10</v>
      </c>
      <c r="F267" s="34">
        <v>21</v>
      </c>
      <c r="G267" s="26">
        <v>21</v>
      </c>
      <c r="H267" s="34">
        <v>18</v>
      </c>
      <c r="I267" s="26">
        <v>18</v>
      </c>
      <c r="J267" s="34">
        <v>15</v>
      </c>
      <c r="K267" s="26">
        <v>13</v>
      </c>
      <c r="L267" s="34">
        <v>8</v>
      </c>
      <c r="M267" s="26">
        <v>7</v>
      </c>
      <c r="N267" s="35">
        <v>11</v>
      </c>
      <c r="O267" s="28">
        <v>10</v>
      </c>
      <c r="P267" s="35">
        <v>12</v>
      </c>
      <c r="Q267" s="28">
        <v>7</v>
      </c>
      <c r="R267" s="35">
        <v>16</v>
      </c>
      <c r="S267" s="28">
        <v>16</v>
      </c>
      <c r="T267" s="35">
        <v>19</v>
      </c>
      <c r="U267" s="28">
        <v>18</v>
      </c>
      <c r="V267" s="35">
        <v>14</v>
      </c>
      <c r="W267" s="28">
        <v>13</v>
      </c>
    </row>
    <row r="268" spans="2:23" ht="22.5" x14ac:dyDescent="0.2">
      <c r="B268" s="23" t="s">
        <v>124</v>
      </c>
      <c r="C268" s="32" t="s">
        <v>125</v>
      </c>
      <c r="D268" s="34"/>
      <c r="E268" s="26"/>
      <c r="F268" s="34"/>
      <c r="G268" s="26"/>
      <c r="H268" s="34"/>
      <c r="I268" s="26"/>
      <c r="J268" s="34"/>
      <c r="K268" s="26"/>
      <c r="L268" s="34"/>
      <c r="M268" s="26"/>
      <c r="N268" s="35"/>
      <c r="O268" s="28"/>
      <c r="P268" s="35">
        <v>0</v>
      </c>
      <c r="Q268" s="28">
        <v>0</v>
      </c>
      <c r="R268" s="35">
        <v>0</v>
      </c>
      <c r="S268" s="28">
        <v>0</v>
      </c>
      <c r="T268" s="35">
        <v>0</v>
      </c>
      <c r="U268" s="28">
        <v>0</v>
      </c>
      <c r="V268" s="35"/>
      <c r="W268" s="28"/>
    </row>
    <row r="269" spans="2:23" x14ac:dyDescent="0.2">
      <c r="B269" s="23" t="s">
        <v>126</v>
      </c>
      <c r="C269" s="32" t="s">
        <v>127</v>
      </c>
      <c r="D269" s="34">
        <v>137</v>
      </c>
      <c r="E269" s="26">
        <v>122</v>
      </c>
      <c r="F269" s="34">
        <v>73</v>
      </c>
      <c r="G269" s="26">
        <v>68</v>
      </c>
      <c r="H269" s="34">
        <v>112</v>
      </c>
      <c r="I269" s="26">
        <v>96</v>
      </c>
      <c r="J269" s="34">
        <v>115</v>
      </c>
      <c r="K269" s="26">
        <v>108</v>
      </c>
      <c r="L269" s="34">
        <v>109</v>
      </c>
      <c r="M269" s="26">
        <v>106</v>
      </c>
      <c r="N269" s="35">
        <v>108</v>
      </c>
      <c r="O269" s="28">
        <v>97</v>
      </c>
      <c r="P269" s="35">
        <v>128</v>
      </c>
      <c r="Q269" s="28">
        <v>123</v>
      </c>
      <c r="R269" s="35">
        <v>83</v>
      </c>
      <c r="S269" s="28">
        <v>73</v>
      </c>
      <c r="T269" s="35">
        <v>120</v>
      </c>
      <c r="U269" s="28">
        <v>117</v>
      </c>
      <c r="V269" s="35">
        <v>129</v>
      </c>
      <c r="W269" s="28">
        <v>120</v>
      </c>
    </row>
    <row r="270" spans="2:23" x14ac:dyDescent="0.2">
      <c r="B270" s="23" t="s">
        <v>128</v>
      </c>
      <c r="C270" s="16" t="s">
        <v>129</v>
      </c>
      <c r="D270" s="34">
        <v>22</v>
      </c>
      <c r="E270" s="26">
        <v>21</v>
      </c>
      <c r="F270" s="34">
        <v>8</v>
      </c>
      <c r="G270" s="26">
        <v>6</v>
      </c>
      <c r="H270" s="34">
        <v>26</v>
      </c>
      <c r="I270" s="26">
        <v>27</v>
      </c>
      <c r="J270" s="34">
        <v>36</v>
      </c>
      <c r="K270" s="26">
        <v>35</v>
      </c>
      <c r="L270" s="34">
        <v>26</v>
      </c>
      <c r="M270" s="26">
        <v>26</v>
      </c>
      <c r="N270" s="35">
        <v>49</v>
      </c>
      <c r="O270" s="28">
        <v>49</v>
      </c>
      <c r="P270" s="35">
        <v>59</v>
      </c>
      <c r="Q270" s="28">
        <v>58</v>
      </c>
      <c r="R270" s="35">
        <v>64</v>
      </c>
      <c r="S270" s="28">
        <v>60</v>
      </c>
      <c r="T270" s="35">
        <v>98</v>
      </c>
      <c r="U270" s="28">
        <v>98</v>
      </c>
      <c r="V270" s="35">
        <v>68</v>
      </c>
      <c r="W270" s="28">
        <v>63</v>
      </c>
    </row>
    <row r="271" spans="2:23" ht="13.5" thickBot="1" x14ac:dyDescent="0.25">
      <c r="B271" s="23" t="s">
        <v>130</v>
      </c>
      <c r="C271" s="16" t="s">
        <v>131</v>
      </c>
      <c r="D271" s="34">
        <v>44</v>
      </c>
      <c r="E271" s="26">
        <v>44</v>
      </c>
      <c r="F271" s="34">
        <v>55</v>
      </c>
      <c r="G271" s="26">
        <v>55</v>
      </c>
      <c r="H271" s="34">
        <v>169</v>
      </c>
      <c r="I271" s="26">
        <v>169</v>
      </c>
      <c r="J271" s="34">
        <v>71</v>
      </c>
      <c r="K271" s="26">
        <v>71</v>
      </c>
      <c r="L271" s="34">
        <v>93</v>
      </c>
      <c r="M271" s="26">
        <v>93</v>
      </c>
      <c r="N271" s="35">
        <v>28</v>
      </c>
      <c r="O271" s="28">
        <v>28</v>
      </c>
      <c r="P271" s="35">
        <v>38</v>
      </c>
      <c r="Q271" s="28">
        <v>38</v>
      </c>
      <c r="R271" s="35">
        <v>15</v>
      </c>
      <c r="S271" s="28">
        <v>15</v>
      </c>
      <c r="T271" s="35">
        <v>10</v>
      </c>
      <c r="U271" s="28">
        <v>9</v>
      </c>
      <c r="V271" s="35">
        <v>20</v>
      </c>
      <c r="W271" s="28">
        <v>21</v>
      </c>
    </row>
    <row r="272" spans="2:23" ht="18.75" thickBot="1" x14ac:dyDescent="0.25">
      <c r="B272" s="9" t="s">
        <v>132</v>
      </c>
      <c r="C272" s="10" t="s">
        <v>133</v>
      </c>
      <c r="D272" s="11">
        <v>372</v>
      </c>
      <c r="E272" s="12">
        <v>360</v>
      </c>
      <c r="F272" s="11">
        <v>521</v>
      </c>
      <c r="G272" s="12">
        <v>508</v>
      </c>
      <c r="H272" s="11">
        <v>477</v>
      </c>
      <c r="I272" s="12">
        <v>465</v>
      </c>
      <c r="J272" s="11">
        <v>638</v>
      </c>
      <c r="K272" s="12">
        <v>632</v>
      </c>
      <c r="L272" s="11">
        <f>SUM(L273:L281)</f>
        <v>491</v>
      </c>
      <c r="M272" s="12">
        <f>SUM(M273:M281)</f>
        <v>481</v>
      </c>
      <c r="N272" s="13">
        <f>SUM(N273:N281)</f>
        <v>543</v>
      </c>
      <c r="O272" s="14">
        <f>SUM(O273:O281)</f>
        <v>531</v>
      </c>
      <c r="P272" s="13">
        <v>800</v>
      </c>
      <c r="Q272" s="14">
        <v>787</v>
      </c>
      <c r="R272" s="13">
        <v>610</v>
      </c>
      <c r="S272" s="14">
        <v>578</v>
      </c>
      <c r="T272" s="13">
        <v>949</v>
      </c>
      <c r="U272" s="14">
        <v>939</v>
      </c>
      <c r="V272" s="13">
        <v>884</v>
      </c>
      <c r="W272" s="14">
        <v>849</v>
      </c>
    </row>
    <row r="273" spans="2:23" ht="22.5" x14ac:dyDescent="0.2">
      <c r="B273" s="31" t="s">
        <v>134</v>
      </c>
      <c r="C273" s="32" t="s">
        <v>135</v>
      </c>
      <c r="D273" s="24">
        <v>194</v>
      </c>
      <c r="E273" s="25">
        <v>188</v>
      </c>
      <c r="F273" s="24">
        <v>258</v>
      </c>
      <c r="G273" s="25">
        <v>255</v>
      </c>
      <c r="H273" s="24">
        <v>220</v>
      </c>
      <c r="I273" s="25">
        <v>216</v>
      </c>
      <c r="J273" s="24">
        <v>210</v>
      </c>
      <c r="K273" s="25">
        <v>207</v>
      </c>
      <c r="L273" s="24">
        <v>186</v>
      </c>
      <c r="M273" s="25">
        <v>182</v>
      </c>
      <c r="N273" s="27">
        <v>232</v>
      </c>
      <c r="O273" s="33">
        <v>227</v>
      </c>
      <c r="P273" s="27">
        <v>435</v>
      </c>
      <c r="Q273" s="33">
        <v>432</v>
      </c>
      <c r="R273" s="27">
        <v>235</v>
      </c>
      <c r="S273" s="33">
        <v>234</v>
      </c>
      <c r="T273" s="27">
        <v>411</v>
      </c>
      <c r="U273" s="33">
        <v>409</v>
      </c>
      <c r="V273" s="27">
        <v>261</v>
      </c>
      <c r="W273" s="33">
        <v>252</v>
      </c>
    </row>
    <row r="274" spans="2:23" ht="22.5" x14ac:dyDescent="0.2">
      <c r="B274" s="23" t="s">
        <v>136</v>
      </c>
      <c r="C274" s="32" t="s">
        <v>137</v>
      </c>
      <c r="D274" s="34">
        <v>3</v>
      </c>
      <c r="E274" s="26">
        <v>3</v>
      </c>
      <c r="F274" s="34">
        <v>2</v>
      </c>
      <c r="G274" s="26">
        <v>2</v>
      </c>
      <c r="H274" s="34"/>
      <c r="I274" s="26"/>
      <c r="J274" s="34">
        <v>1</v>
      </c>
      <c r="K274" s="26">
        <v>1</v>
      </c>
      <c r="L274" s="34">
        <v>1</v>
      </c>
      <c r="M274" s="26">
        <v>1</v>
      </c>
      <c r="N274" s="35">
        <v>16</v>
      </c>
      <c r="O274" s="28">
        <v>16</v>
      </c>
      <c r="P274" s="35">
        <v>2</v>
      </c>
      <c r="Q274" s="28">
        <v>2</v>
      </c>
      <c r="R274" s="35">
        <v>1</v>
      </c>
      <c r="S274" s="28">
        <v>1</v>
      </c>
      <c r="T274" s="35">
        <v>2</v>
      </c>
      <c r="U274" s="28">
        <v>2</v>
      </c>
      <c r="V274" s="35">
        <v>2</v>
      </c>
      <c r="W274" s="28">
        <v>2</v>
      </c>
    </row>
    <row r="275" spans="2:23" ht="22.5" x14ac:dyDescent="0.2">
      <c r="B275" s="23" t="s">
        <v>138</v>
      </c>
      <c r="C275" s="32" t="s">
        <v>139</v>
      </c>
      <c r="D275" s="34">
        <v>41</v>
      </c>
      <c r="E275" s="26">
        <v>37</v>
      </c>
      <c r="F275" s="34">
        <v>83</v>
      </c>
      <c r="G275" s="26">
        <v>75</v>
      </c>
      <c r="H275" s="34">
        <v>69</v>
      </c>
      <c r="I275" s="26">
        <v>63</v>
      </c>
      <c r="J275" s="34">
        <v>41</v>
      </c>
      <c r="K275" s="26">
        <v>39</v>
      </c>
      <c r="L275" s="34">
        <v>19</v>
      </c>
      <c r="M275" s="26">
        <v>19</v>
      </c>
      <c r="N275" s="35">
        <v>48</v>
      </c>
      <c r="O275" s="28">
        <v>43</v>
      </c>
      <c r="P275" s="35">
        <v>35</v>
      </c>
      <c r="Q275" s="28">
        <v>32</v>
      </c>
      <c r="R275" s="35">
        <v>29</v>
      </c>
      <c r="S275" s="28">
        <v>27</v>
      </c>
      <c r="T275" s="35">
        <v>47</v>
      </c>
      <c r="U275" s="28">
        <v>45</v>
      </c>
      <c r="V275" s="35">
        <v>28</v>
      </c>
      <c r="W275" s="28">
        <v>27</v>
      </c>
    </row>
    <row r="276" spans="2:23" ht="22.5" x14ac:dyDescent="0.2">
      <c r="B276" s="23" t="s">
        <v>140</v>
      </c>
      <c r="C276" s="32" t="s">
        <v>141</v>
      </c>
      <c r="D276" s="34">
        <v>14</v>
      </c>
      <c r="E276" s="26">
        <v>14</v>
      </c>
      <c r="F276" s="34">
        <v>11</v>
      </c>
      <c r="G276" s="26">
        <v>11</v>
      </c>
      <c r="H276" s="34">
        <v>18</v>
      </c>
      <c r="I276" s="26">
        <v>18</v>
      </c>
      <c r="J276" s="34">
        <v>61</v>
      </c>
      <c r="K276" s="26">
        <v>61</v>
      </c>
      <c r="L276" s="34">
        <v>15</v>
      </c>
      <c r="M276" s="26">
        <v>15</v>
      </c>
      <c r="N276" s="35">
        <v>14</v>
      </c>
      <c r="O276" s="28">
        <v>14</v>
      </c>
      <c r="P276" s="35">
        <v>16</v>
      </c>
      <c r="Q276" s="28">
        <v>16</v>
      </c>
      <c r="R276" s="35">
        <v>18</v>
      </c>
      <c r="S276" s="28">
        <v>17</v>
      </c>
      <c r="T276" s="35">
        <v>24</v>
      </c>
      <c r="U276" s="28">
        <v>24</v>
      </c>
      <c r="V276" s="35">
        <v>20</v>
      </c>
      <c r="W276" s="28">
        <v>19</v>
      </c>
    </row>
    <row r="277" spans="2:23" x14ac:dyDescent="0.2">
      <c r="B277" s="23" t="s">
        <v>142</v>
      </c>
      <c r="C277" s="32" t="s">
        <v>143</v>
      </c>
      <c r="D277" s="34">
        <v>32</v>
      </c>
      <c r="E277" s="26">
        <v>32</v>
      </c>
      <c r="F277" s="34">
        <v>7</v>
      </c>
      <c r="G277" s="26">
        <v>7</v>
      </c>
      <c r="H277" s="34">
        <v>8</v>
      </c>
      <c r="I277" s="26">
        <v>8</v>
      </c>
      <c r="J277" s="34">
        <v>3</v>
      </c>
      <c r="K277" s="26">
        <v>3</v>
      </c>
      <c r="L277" s="34">
        <v>13</v>
      </c>
      <c r="M277" s="26">
        <v>13</v>
      </c>
      <c r="N277" s="35">
        <v>2</v>
      </c>
      <c r="O277" s="28">
        <v>2</v>
      </c>
      <c r="P277" s="35">
        <v>61</v>
      </c>
      <c r="Q277" s="28">
        <v>61</v>
      </c>
      <c r="R277" s="35">
        <v>7</v>
      </c>
      <c r="S277" s="28">
        <v>7</v>
      </c>
      <c r="T277" s="35">
        <v>7</v>
      </c>
      <c r="U277" s="28">
        <v>7</v>
      </c>
      <c r="V277" s="35">
        <v>21</v>
      </c>
      <c r="W277" s="28">
        <v>21</v>
      </c>
    </row>
    <row r="278" spans="2:23" x14ac:dyDescent="0.2">
      <c r="B278" s="23" t="s">
        <v>144</v>
      </c>
      <c r="C278" s="32" t="s">
        <v>145</v>
      </c>
      <c r="D278" s="34">
        <v>61</v>
      </c>
      <c r="E278" s="26">
        <v>60</v>
      </c>
      <c r="F278" s="34">
        <v>141</v>
      </c>
      <c r="G278" s="26">
        <v>138</v>
      </c>
      <c r="H278" s="34">
        <v>118</v>
      </c>
      <c r="I278" s="26">
        <v>117</v>
      </c>
      <c r="J278" s="34">
        <v>207</v>
      </c>
      <c r="K278" s="26">
        <v>208</v>
      </c>
      <c r="L278" s="34">
        <v>185</v>
      </c>
      <c r="M278" s="26">
        <v>180</v>
      </c>
      <c r="N278" s="35">
        <v>120</v>
      </c>
      <c r="O278" s="28">
        <v>119</v>
      </c>
      <c r="P278" s="35">
        <v>163</v>
      </c>
      <c r="Q278" s="28">
        <v>159</v>
      </c>
      <c r="R278" s="35">
        <v>227</v>
      </c>
      <c r="S278" s="28">
        <v>209</v>
      </c>
      <c r="T278" s="35">
        <v>363</v>
      </c>
      <c r="U278" s="28">
        <v>359</v>
      </c>
      <c r="V278" s="35">
        <v>440</v>
      </c>
      <c r="W278" s="28">
        <v>425</v>
      </c>
    </row>
    <row r="279" spans="2:23" ht="22.5" x14ac:dyDescent="0.2">
      <c r="B279" s="23" t="s">
        <v>146</v>
      </c>
      <c r="C279" s="16" t="s">
        <v>147</v>
      </c>
      <c r="D279" s="34">
        <v>3</v>
      </c>
      <c r="E279" s="26">
        <v>3</v>
      </c>
      <c r="F279" s="34"/>
      <c r="G279" s="26"/>
      <c r="H279" s="34">
        <v>1</v>
      </c>
      <c r="I279" s="26">
        <v>1</v>
      </c>
      <c r="J279" s="34">
        <v>5</v>
      </c>
      <c r="K279" s="26">
        <v>5</v>
      </c>
      <c r="L279" s="34">
        <v>1</v>
      </c>
      <c r="M279" s="26"/>
      <c r="N279" s="35">
        <v>4</v>
      </c>
      <c r="O279" s="28">
        <v>4</v>
      </c>
      <c r="P279" s="35">
        <v>2</v>
      </c>
      <c r="Q279" s="28">
        <v>2</v>
      </c>
      <c r="R279" s="35">
        <v>3</v>
      </c>
      <c r="S279" s="28">
        <v>2</v>
      </c>
      <c r="T279" s="35">
        <v>4</v>
      </c>
      <c r="U279" s="28">
        <v>4</v>
      </c>
      <c r="V279" s="35">
        <v>3</v>
      </c>
      <c r="W279" s="28">
        <v>3</v>
      </c>
    </row>
    <row r="280" spans="2:23" x14ac:dyDescent="0.2">
      <c r="B280" s="23" t="s">
        <v>148</v>
      </c>
      <c r="C280" s="32" t="s">
        <v>149</v>
      </c>
      <c r="D280" s="34">
        <v>24</v>
      </c>
      <c r="E280" s="26">
        <v>23</v>
      </c>
      <c r="F280" s="34">
        <v>19</v>
      </c>
      <c r="G280" s="26">
        <v>20</v>
      </c>
      <c r="H280" s="34">
        <v>43</v>
      </c>
      <c r="I280" s="26">
        <v>42</v>
      </c>
      <c r="J280" s="34">
        <v>110</v>
      </c>
      <c r="K280" s="26">
        <v>108</v>
      </c>
      <c r="L280" s="34">
        <v>71</v>
      </c>
      <c r="M280" s="26">
        <v>71</v>
      </c>
      <c r="N280" s="35">
        <v>107</v>
      </c>
      <c r="O280" s="28">
        <v>106</v>
      </c>
      <c r="P280" s="35">
        <v>86</v>
      </c>
      <c r="Q280" s="28">
        <v>83</v>
      </c>
      <c r="R280" s="35">
        <v>90</v>
      </c>
      <c r="S280" s="28">
        <v>81</v>
      </c>
      <c r="T280" s="35">
        <v>91</v>
      </c>
      <c r="U280" s="28">
        <v>89</v>
      </c>
      <c r="V280" s="35">
        <v>109</v>
      </c>
      <c r="W280" s="28">
        <v>100</v>
      </c>
    </row>
    <row r="281" spans="2:23" x14ac:dyDescent="0.2">
      <c r="B281" s="4"/>
      <c r="C281" s="4"/>
      <c r="D281" s="4"/>
      <c r="E281" s="4"/>
      <c r="F281" s="4"/>
      <c r="G281" s="4"/>
    </row>
    <row r="282" spans="2:23" x14ac:dyDescent="0.2">
      <c r="B282" s="4"/>
      <c r="C282" s="4"/>
      <c r="D282" s="4"/>
      <c r="E282" s="4"/>
      <c r="F282" s="4"/>
      <c r="G282" s="4"/>
    </row>
    <row r="283" spans="2:23" ht="13.5" thickBot="1" x14ac:dyDescent="0.25">
      <c r="B283" s="4"/>
      <c r="C283" s="4"/>
      <c r="D283" s="4"/>
      <c r="E283" s="4"/>
      <c r="F283" s="4"/>
      <c r="G283" s="4"/>
    </row>
    <row r="284" spans="2:23" ht="13.5" thickBot="1" x14ac:dyDescent="0.25">
      <c r="B284" s="1225" t="s">
        <v>0</v>
      </c>
      <c r="C284" s="1228" t="s">
        <v>1</v>
      </c>
      <c r="D284" s="1231" t="s">
        <v>2</v>
      </c>
      <c r="E284" s="1232"/>
      <c r="F284" s="1232"/>
      <c r="G284" s="1232"/>
      <c r="H284" s="1232"/>
      <c r="I284" s="1232"/>
      <c r="J284" s="1232"/>
      <c r="K284" s="1232"/>
      <c r="L284" s="1232"/>
      <c r="M284" s="1232"/>
      <c r="N284" s="1232"/>
      <c r="O284" s="1232"/>
      <c r="P284" s="1232"/>
      <c r="Q284" s="1232"/>
      <c r="R284" s="1232"/>
      <c r="S284" s="1232"/>
      <c r="T284" s="1232"/>
      <c r="U284" s="1232"/>
      <c r="V284" s="1232"/>
      <c r="W284" s="1233"/>
    </row>
    <row r="285" spans="2:23" ht="13.5" thickBot="1" x14ac:dyDescent="0.25">
      <c r="B285" s="1226"/>
      <c r="C285" s="1229"/>
      <c r="D285" s="1234" t="s">
        <v>3</v>
      </c>
      <c r="E285" s="1235"/>
      <c r="F285" s="1234" t="s">
        <v>4</v>
      </c>
      <c r="G285" s="1235"/>
      <c r="H285" s="1234" t="s">
        <v>5</v>
      </c>
      <c r="I285" s="1235"/>
      <c r="J285" s="1234" t="s">
        <v>6</v>
      </c>
      <c r="K285" s="1235"/>
      <c r="L285" s="1234" t="s">
        <v>7</v>
      </c>
      <c r="M285" s="1235"/>
      <c r="N285" s="1234" t="s">
        <v>8</v>
      </c>
      <c r="O285" s="1235"/>
      <c r="P285" s="1236" t="s">
        <v>9</v>
      </c>
      <c r="Q285" s="1237"/>
      <c r="R285" s="1236" t="s">
        <v>10</v>
      </c>
      <c r="S285" s="1237"/>
      <c r="T285" s="1236" t="s">
        <v>11</v>
      </c>
      <c r="U285" s="1237"/>
      <c r="V285" s="1236" t="s">
        <v>12</v>
      </c>
      <c r="W285" s="1237"/>
    </row>
    <row r="286" spans="2:23" ht="13.5" thickBot="1" x14ac:dyDescent="0.25">
      <c r="B286" s="1227"/>
      <c r="C286" s="1230"/>
      <c r="D286" s="5" t="s">
        <v>13</v>
      </c>
      <c r="E286" s="6" t="s">
        <v>14</v>
      </c>
      <c r="F286" s="5" t="s">
        <v>13</v>
      </c>
      <c r="G286" s="6" t="s">
        <v>14</v>
      </c>
      <c r="H286" s="5" t="s">
        <v>13</v>
      </c>
      <c r="I286" s="6" t="s">
        <v>14</v>
      </c>
      <c r="J286" s="5" t="s">
        <v>13</v>
      </c>
      <c r="K286" s="6" t="s">
        <v>14</v>
      </c>
      <c r="L286" s="5" t="s">
        <v>13</v>
      </c>
      <c r="M286" s="6" t="s">
        <v>14</v>
      </c>
      <c r="N286" s="5" t="s">
        <v>13</v>
      </c>
      <c r="O286" s="6" t="s">
        <v>14</v>
      </c>
      <c r="P286" s="5" t="s">
        <v>13</v>
      </c>
      <c r="Q286" s="6" t="s">
        <v>14</v>
      </c>
      <c r="R286" s="5" t="s">
        <v>13</v>
      </c>
      <c r="S286" s="6" t="s">
        <v>14</v>
      </c>
      <c r="T286" s="7" t="s">
        <v>13</v>
      </c>
      <c r="U286" s="8" t="s">
        <v>14</v>
      </c>
      <c r="V286" s="7" t="s">
        <v>13</v>
      </c>
      <c r="W286" s="8" t="s">
        <v>14</v>
      </c>
    </row>
    <row r="287" spans="2:23" ht="18.75" thickBot="1" x14ac:dyDescent="0.25">
      <c r="B287" s="9" t="s">
        <v>152</v>
      </c>
      <c r="C287" s="94" t="s">
        <v>153</v>
      </c>
      <c r="D287" s="11">
        <v>1874</v>
      </c>
      <c r="E287" s="12">
        <v>1874</v>
      </c>
      <c r="F287" s="11">
        <v>2015</v>
      </c>
      <c r="G287" s="12">
        <v>2014</v>
      </c>
      <c r="H287" s="11">
        <v>2056</v>
      </c>
      <c r="I287" s="12">
        <v>2053</v>
      </c>
      <c r="J287" s="11">
        <v>2045</v>
      </c>
      <c r="K287" s="12">
        <v>2048</v>
      </c>
      <c r="L287" s="50">
        <f>SUM(L288:L299)</f>
        <v>2375</v>
      </c>
      <c r="M287" s="12">
        <f>SUM(M288:M299)</f>
        <v>2369</v>
      </c>
      <c r="N287" s="13">
        <f>SUM(N288:N299)</f>
        <v>2340</v>
      </c>
      <c r="O287" s="14">
        <f>SUM(O288:O299)</f>
        <v>2333</v>
      </c>
      <c r="P287" s="13">
        <v>3516</v>
      </c>
      <c r="Q287" s="14">
        <v>3513</v>
      </c>
      <c r="R287" s="13">
        <v>4470</v>
      </c>
      <c r="S287" s="14">
        <v>4470</v>
      </c>
      <c r="T287" s="13">
        <v>4910</v>
      </c>
      <c r="U287" s="14">
        <v>4905</v>
      </c>
      <c r="V287" s="13">
        <v>5420</v>
      </c>
      <c r="W287" s="14">
        <v>5419</v>
      </c>
    </row>
    <row r="288" spans="2:23" x14ac:dyDescent="0.2">
      <c r="B288" s="95" t="s">
        <v>154</v>
      </c>
      <c r="C288" s="96" t="s">
        <v>155</v>
      </c>
      <c r="D288" s="17"/>
      <c r="E288" s="18"/>
      <c r="F288" s="17"/>
      <c r="G288" s="18"/>
      <c r="H288" s="19">
        <v>1</v>
      </c>
      <c r="I288" s="97">
        <v>1</v>
      </c>
      <c r="J288" s="19">
        <v>1</v>
      </c>
      <c r="K288" s="97">
        <v>1</v>
      </c>
      <c r="L288" s="54">
        <v>1</v>
      </c>
      <c r="M288" s="97">
        <v>1</v>
      </c>
      <c r="N288" s="21">
        <v>1</v>
      </c>
      <c r="O288" s="58">
        <v>1</v>
      </c>
      <c r="P288" s="44"/>
      <c r="Q288" s="22"/>
      <c r="R288" s="44">
        <v>0</v>
      </c>
      <c r="S288" s="22">
        <v>0</v>
      </c>
      <c r="T288" s="44">
        <v>0</v>
      </c>
      <c r="U288" s="22">
        <v>0</v>
      </c>
      <c r="V288" s="44"/>
      <c r="W288" s="22"/>
    </row>
    <row r="289" spans="2:23" x14ac:dyDescent="0.2">
      <c r="B289" s="23" t="s">
        <v>156</v>
      </c>
      <c r="C289" s="32" t="s">
        <v>157</v>
      </c>
      <c r="D289" s="34">
        <v>35</v>
      </c>
      <c r="E289" s="26">
        <v>35</v>
      </c>
      <c r="F289" s="34">
        <v>35</v>
      </c>
      <c r="G289" s="26">
        <v>35</v>
      </c>
      <c r="H289" s="34">
        <v>38</v>
      </c>
      <c r="I289" s="26">
        <v>38</v>
      </c>
      <c r="J289" s="34">
        <v>18</v>
      </c>
      <c r="K289" s="26">
        <v>18</v>
      </c>
      <c r="L289" s="34">
        <v>16</v>
      </c>
      <c r="M289" s="26">
        <v>16</v>
      </c>
      <c r="N289" s="35">
        <v>21</v>
      </c>
      <c r="O289" s="28">
        <v>21</v>
      </c>
      <c r="P289" s="35">
        <v>22</v>
      </c>
      <c r="Q289" s="28">
        <v>22</v>
      </c>
      <c r="R289" s="35">
        <v>15</v>
      </c>
      <c r="S289" s="28">
        <v>15</v>
      </c>
      <c r="T289" s="35">
        <v>12</v>
      </c>
      <c r="U289" s="28">
        <v>12</v>
      </c>
      <c r="V289" s="35">
        <v>30</v>
      </c>
      <c r="W289" s="28">
        <v>30</v>
      </c>
    </row>
    <row r="290" spans="2:23" ht="22.5" x14ac:dyDescent="0.2">
      <c r="B290" s="23" t="s">
        <v>158</v>
      </c>
      <c r="C290" s="32" t="s">
        <v>159</v>
      </c>
      <c r="D290" s="34"/>
      <c r="E290" s="26"/>
      <c r="F290" s="34">
        <v>4</v>
      </c>
      <c r="G290" s="26">
        <v>4</v>
      </c>
      <c r="H290" s="34"/>
      <c r="I290" s="26"/>
      <c r="J290" s="34">
        <v>3</v>
      </c>
      <c r="K290" s="26">
        <v>3</v>
      </c>
      <c r="L290" s="34">
        <v>1</v>
      </c>
      <c r="M290" s="26">
        <v>1</v>
      </c>
      <c r="N290" s="35">
        <v>1</v>
      </c>
      <c r="O290" s="28">
        <v>1</v>
      </c>
      <c r="P290" s="35">
        <v>4</v>
      </c>
      <c r="Q290" s="28">
        <v>4</v>
      </c>
      <c r="R290" s="35">
        <v>3</v>
      </c>
      <c r="S290" s="28">
        <v>3</v>
      </c>
      <c r="T290" s="35">
        <v>0</v>
      </c>
      <c r="U290" s="28">
        <v>0</v>
      </c>
      <c r="V290" s="35">
        <v>5</v>
      </c>
      <c r="W290" s="28">
        <v>5</v>
      </c>
    </row>
    <row r="291" spans="2:23" x14ac:dyDescent="0.2">
      <c r="B291" s="23" t="s">
        <v>160</v>
      </c>
      <c r="C291" s="32" t="s">
        <v>161</v>
      </c>
      <c r="D291" s="34">
        <v>934</v>
      </c>
      <c r="E291" s="26">
        <v>935</v>
      </c>
      <c r="F291" s="34">
        <v>948</v>
      </c>
      <c r="G291" s="26">
        <v>948</v>
      </c>
      <c r="H291" s="34">
        <v>722</v>
      </c>
      <c r="I291" s="26">
        <v>720</v>
      </c>
      <c r="J291" s="34">
        <v>649</v>
      </c>
      <c r="K291" s="26">
        <v>650</v>
      </c>
      <c r="L291" s="34">
        <v>579</v>
      </c>
      <c r="M291" s="26">
        <v>578</v>
      </c>
      <c r="N291" s="35">
        <v>492</v>
      </c>
      <c r="O291" s="28">
        <v>492</v>
      </c>
      <c r="P291" s="35">
        <v>569</v>
      </c>
      <c r="Q291" s="28">
        <v>569</v>
      </c>
      <c r="R291" s="35">
        <v>495</v>
      </c>
      <c r="S291" s="28">
        <v>496</v>
      </c>
      <c r="T291" s="35">
        <v>647</v>
      </c>
      <c r="U291" s="28">
        <v>647</v>
      </c>
      <c r="V291" s="35">
        <v>710</v>
      </c>
      <c r="W291" s="28">
        <v>710</v>
      </c>
    </row>
    <row r="292" spans="2:23" ht="22.5" x14ac:dyDescent="0.2">
      <c r="B292" s="23" t="s">
        <v>162</v>
      </c>
      <c r="C292" s="32" t="s">
        <v>163</v>
      </c>
      <c r="D292" s="34">
        <v>62</v>
      </c>
      <c r="E292" s="26">
        <v>62</v>
      </c>
      <c r="F292" s="34">
        <v>43</v>
      </c>
      <c r="G292" s="26">
        <v>43</v>
      </c>
      <c r="H292" s="34">
        <v>48</v>
      </c>
      <c r="I292" s="26">
        <v>48</v>
      </c>
      <c r="J292" s="34">
        <v>40</v>
      </c>
      <c r="K292" s="26">
        <v>40</v>
      </c>
      <c r="L292" s="34">
        <v>62</v>
      </c>
      <c r="M292" s="26">
        <v>62</v>
      </c>
      <c r="N292" s="35">
        <v>71</v>
      </c>
      <c r="O292" s="28">
        <v>71</v>
      </c>
      <c r="P292" s="35">
        <v>72</v>
      </c>
      <c r="Q292" s="28">
        <v>72</v>
      </c>
      <c r="R292" s="35">
        <v>130</v>
      </c>
      <c r="S292" s="28">
        <v>130</v>
      </c>
      <c r="T292" s="35">
        <v>134</v>
      </c>
      <c r="U292" s="28">
        <v>134</v>
      </c>
      <c r="V292" s="35">
        <v>142</v>
      </c>
      <c r="W292" s="28">
        <v>143</v>
      </c>
    </row>
    <row r="293" spans="2:23" x14ac:dyDescent="0.2">
      <c r="B293" s="23" t="s">
        <v>164</v>
      </c>
      <c r="C293" s="32" t="s">
        <v>165</v>
      </c>
      <c r="D293" s="34">
        <v>17</v>
      </c>
      <c r="E293" s="26">
        <v>17</v>
      </c>
      <c r="F293" s="34">
        <v>8</v>
      </c>
      <c r="G293" s="26">
        <v>8</v>
      </c>
      <c r="H293" s="34">
        <v>22</v>
      </c>
      <c r="I293" s="26">
        <v>22</v>
      </c>
      <c r="J293" s="34">
        <v>13</v>
      </c>
      <c r="K293" s="26">
        <v>13</v>
      </c>
      <c r="L293" s="34">
        <v>4</v>
      </c>
      <c r="M293" s="26">
        <v>4</v>
      </c>
      <c r="N293" s="35">
        <v>8</v>
      </c>
      <c r="O293" s="28">
        <v>8</v>
      </c>
      <c r="P293" s="35">
        <v>15</v>
      </c>
      <c r="Q293" s="28">
        <v>15</v>
      </c>
      <c r="R293" s="35">
        <v>5</v>
      </c>
      <c r="S293" s="28">
        <v>5</v>
      </c>
      <c r="T293" s="35">
        <v>8</v>
      </c>
      <c r="U293" s="28">
        <v>8</v>
      </c>
      <c r="V293" s="35">
        <v>12</v>
      </c>
      <c r="W293" s="28">
        <v>12</v>
      </c>
    </row>
    <row r="294" spans="2:23" x14ac:dyDescent="0.2">
      <c r="B294" s="23" t="s">
        <v>166</v>
      </c>
      <c r="C294" s="32" t="s">
        <v>167</v>
      </c>
      <c r="D294" s="34"/>
      <c r="E294" s="26"/>
      <c r="F294" s="34"/>
      <c r="G294" s="26"/>
      <c r="H294" s="34"/>
      <c r="I294" s="26"/>
      <c r="J294" s="34"/>
      <c r="K294" s="26"/>
      <c r="L294" s="34"/>
      <c r="M294" s="26"/>
      <c r="N294" s="35">
        <v>1</v>
      </c>
      <c r="O294" s="28">
        <v>1</v>
      </c>
      <c r="P294" s="35">
        <v>1</v>
      </c>
      <c r="Q294" s="28">
        <v>1</v>
      </c>
      <c r="R294" s="35">
        <v>1</v>
      </c>
      <c r="S294" s="28">
        <v>1</v>
      </c>
      <c r="T294" s="35">
        <v>0</v>
      </c>
      <c r="U294" s="28">
        <v>0</v>
      </c>
      <c r="V294" s="35"/>
      <c r="W294" s="28"/>
    </row>
    <row r="295" spans="2:23" x14ac:dyDescent="0.2">
      <c r="B295" s="23" t="s">
        <v>168</v>
      </c>
      <c r="C295" s="32" t="s">
        <v>169</v>
      </c>
      <c r="D295" s="34">
        <v>4</v>
      </c>
      <c r="E295" s="26">
        <v>3</v>
      </c>
      <c r="F295" s="34">
        <v>2</v>
      </c>
      <c r="G295" s="26">
        <v>2</v>
      </c>
      <c r="H295" s="34">
        <v>1</v>
      </c>
      <c r="I295" s="26">
        <v>1</v>
      </c>
      <c r="J295" s="34"/>
      <c r="K295" s="26"/>
      <c r="L295" s="34">
        <v>2</v>
      </c>
      <c r="M295" s="26">
        <v>2</v>
      </c>
      <c r="N295" s="35">
        <v>3</v>
      </c>
      <c r="O295" s="28">
        <v>3</v>
      </c>
      <c r="P295" s="35">
        <v>11</v>
      </c>
      <c r="Q295" s="28">
        <v>11</v>
      </c>
      <c r="R295" s="35">
        <v>5</v>
      </c>
      <c r="S295" s="28">
        <v>5</v>
      </c>
      <c r="T295" s="35">
        <v>5</v>
      </c>
      <c r="U295" s="28">
        <v>4</v>
      </c>
      <c r="V295" s="35">
        <v>1</v>
      </c>
      <c r="W295" s="28">
        <v>1</v>
      </c>
    </row>
    <row r="296" spans="2:23" x14ac:dyDescent="0.2">
      <c r="B296" s="23" t="s">
        <v>170</v>
      </c>
      <c r="C296" s="16" t="s">
        <v>171</v>
      </c>
      <c r="D296" s="34">
        <v>802</v>
      </c>
      <c r="E296" s="26">
        <v>802</v>
      </c>
      <c r="F296" s="34">
        <v>939</v>
      </c>
      <c r="G296" s="26">
        <v>938</v>
      </c>
      <c r="H296" s="34">
        <v>1056</v>
      </c>
      <c r="I296" s="26">
        <v>1055</v>
      </c>
      <c r="J296" s="34">
        <v>964</v>
      </c>
      <c r="K296" s="26">
        <v>964</v>
      </c>
      <c r="L296" s="34">
        <v>1125</v>
      </c>
      <c r="M296" s="26">
        <v>1123</v>
      </c>
      <c r="N296" s="35">
        <v>1096</v>
      </c>
      <c r="O296" s="28">
        <v>1092</v>
      </c>
      <c r="P296" s="35">
        <v>1661</v>
      </c>
      <c r="Q296" s="28">
        <v>1665</v>
      </c>
      <c r="R296" s="35">
        <v>2208</v>
      </c>
      <c r="S296" s="28">
        <v>2209</v>
      </c>
      <c r="T296" s="35">
        <v>2424</v>
      </c>
      <c r="U296" s="28">
        <v>2424</v>
      </c>
      <c r="V296" s="35">
        <v>2609</v>
      </c>
      <c r="W296" s="28">
        <v>2609</v>
      </c>
    </row>
    <row r="297" spans="2:23" x14ac:dyDescent="0.2">
      <c r="B297" s="23" t="s">
        <v>172</v>
      </c>
      <c r="C297" s="16" t="s">
        <v>173</v>
      </c>
      <c r="D297" s="34">
        <v>11</v>
      </c>
      <c r="E297" s="26">
        <v>11</v>
      </c>
      <c r="F297" s="34">
        <v>35</v>
      </c>
      <c r="G297" s="26">
        <v>35</v>
      </c>
      <c r="H297" s="34">
        <v>23</v>
      </c>
      <c r="I297" s="26">
        <v>23</v>
      </c>
      <c r="J297" s="34">
        <v>25</v>
      </c>
      <c r="K297" s="26">
        <v>25</v>
      </c>
      <c r="L297" s="34">
        <v>29</v>
      </c>
      <c r="M297" s="26">
        <v>25</v>
      </c>
      <c r="N297" s="35">
        <v>17</v>
      </c>
      <c r="O297" s="28">
        <v>16</v>
      </c>
      <c r="P297" s="35">
        <v>27</v>
      </c>
      <c r="Q297" s="28">
        <v>22</v>
      </c>
      <c r="R297" s="35">
        <v>30</v>
      </c>
      <c r="S297" s="28">
        <v>28</v>
      </c>
      <c r="T297" s="35">
        <v>19</v>
      </c>
      <c r="U297" s="28">
        <v>15</v>
      </c>
      <c r="V297" s="35">
        <v>31</v>
      </c>
      <c r="W297" s="28">
        <v>29</v>
      </c>
    </row>
    <row r="298" spans="2:23" x14ac:dyDescent="0.2">
      <c r="B298" s="23" t="s">
        <v>174</v>
      </c>
      <c r="C298" s="16" t="s">
        <v>175</v>
      </c>
      <c r="D298" s="34">
        <v>9</v>
      </c>
      <c r="E298" s="26">
        <v>9</v>
      </c>
      <c r="F298" s="34">
        <v>1</v>
      </c>
      <c r="G298" s="26">
        <v>1</v>
      </c>
      <c r="H298" s="34">
        <v>1</v>
      </c>
      <c r="I298" s="26">
        <v>1</v>
      </c>
      <c r="J298" s="34">
        <v>2</v>
      </c>
      <c r="K298" s="26">
        <v>2</v>
      </c>
      <c r="L298" s="34">
        <v>4</v>
      </c>
      <c r="M298" s="26">
        <v>4</v>
      </c>
      <c r="N298" s="35">
        <v>6</v>
      </c>
      <c r="O298" s="28">
        <v>6</v>
      </c>
      <c r="P298" s="35">
        <v>0</v>
      </c>
      <c r="Q298" s="28">
        <v>0</v>
      </c>
      <c r="R298" s="35">
        <v>0</v>
      </c>
      <c r="S298" s="28">
        <v>0</v>
      </c>
      <c r="T298" s="35">
        <v>0</v>
      </c>
      <c r="U298" s="28">
        <v>0</v>
      </c>
      <c r="V298" s="35">
        <v>1</v>
      </c>
      <c r="W298" s="28">
        <v>1</v>
      </c>
    </row>
    <row r="299" spans="2:23" ht="24.75" customHeight="1" thickBot="1" x14ac:dyDescent="0.25">
      <c r="B299" s="88" t="s">
        <v>176</v>
      </c>
      <c r="C299" s="65" t="s">
        <v>177</v>
      </c>
      <c r="D299" s="66"/>
      <c r="E299" s="67"/>
      <c r="F299" s="66"/>
      <c r="G299" s="67"/>
      <c r="H299" s="66">
        <v>145</v>
      </c>
      <c r="I299" s="67">
        <v>145</v>
      </c>
      <c r="J299" s="66">
        <v>330</v>
      </c>
      <c r="K299" s="67">
        <v>332</v>
      </c>
      <c r="L299" s="66">
        <v>552</v>
      </c>
      <c r="M299" s="67">
        <v>553</v>
      </c>
      <c r="N299" s="44">
        <v>623</v>
      </c>
      <c r="O299" s="22">
        <v>621</v>
      </c>
      <c r="P299" s="44">
        <v>1134</v>
      </c>
      <c r="Q299" s="22">
        <v>1132</v>
      </c>
      <c r="R299" s="44">
        <v>1578</v>
      </c>
      <c r="S299" s="22">
        <v>1578</v>
      </c>
      <c r="T299" s="44">
        <v>1661</v>
      </c>
      <c r="U299" s="22">
        <v>1661</v>
      </c>
      <c r="V299" s="44">
        <v>1879</v>
      </c>
      <c r="W299" s="22">
        <v>1879</v>
      </c>
    </row>
    <row r="300" spans="2:23" ht="18.75" thickBot="1" x14ac:dyDescent="0.25">
      <c r="B300" s="9" t="s">
        <v>178</v>
      </c>
      <c r="C300" s="10" t="s">
        <v>179</v>
      </c>
      <c r="D300" s="11">
        <v>2738</v>
      </c>
      <c r="E300" s="12">
        <v>2733</v>
      </c>
      <c r="F300" s="11">
        <v>2810</v>
      </c>
      <c r="G300" s="12">
        <v>2805</v>
      </c>
      <c r="H300" s="11">
        <v>2884</v>
      </c>
      <c r="I300" s="12">
        <v>2876</v>
      </c>
      <c r="J300" s="11">
        <v>2843</v>
      </c>
      <c r="K300" s="12">
        <v>2836</v>
      </c>
      <c r="L300" s="50">
        <f>SUM(L301:L310)</f>
        <v>2594</v>
      </c>
      <c r="M300" s="12">
        <f>SUM(M301:M310)</f>
        <v>2589</v>
      </c>
      <c r="N300" s="13">
        <f>SUM(N301:N310)</f>
        <v>2279</v>
      </c>
      <c r="O300" s="14">
        <f>SUM(O301:O310)</f>
        <v>2277</v>
      </c>
      <c r="P300" s="13">
        <v>2877</v>
      </c>
      <c r="Q300" s="14">
        <v>2866</v>
      </c>
      <c r="R300" s="13">
        <v>2723</v>
      </c>
      <c r="S300" s="14">
        <v>2717</v>
      </c>
      <c r="T300" s="13">
        <v>2560</v>
      </c>
      <c r="U300" s="14">
        <v>2554</v>
      </c>
      <c r="V300" s="13">
        <v>2602</v>
      </c>
      <c r="W300" s="14">
        <v>2599</v>
      </c>
    </row>
    <row r="301" spans="2:23" ht="22.5" x14ac:dyDescent="0.2">
      <c r="B301" s="23" t="s">
        <v>180</v>
      </c>
      <c r="C301" s="32" t="s">
        <v>181</v>
      </c>
      <c r="D301" s="98"/>
      <c r="E301" s="99"/>
      <c r="F301" s="98"/>
      <c r="G301" s="99"/>
      <c r="H301" s="100">
        <v>1</v>
      </c>
      <c r="I301" s="20">
        <v>1</v>
      </c>
      <c r="J301" s="100"/>
      <c r="K301" s="20"/>
      <c r="L301" s="66">
        <v>0</v>
      </c>
      <c r="M301" s="20">
        <v>0</v>
      </c>
      <c r="N301" s="44"/>
      <c r="O301" s="22"/>
      <c r="P301" s="44"/>
      <c r="Q301" s="22"/>
      <c r="R301" s="44">
        <v>76</v>
      </c>
      <c r="S301" s="22">
        <v>76</v>
      </c>
      <c r="T301" s="44">
        <v>224</v>
      </c>
      <c r="U301" s="22">
        <v>224</v>
      </c>
      <c r="V301" s="44">
        <v>198</v>
      </c>
      <c r="W301" s="22">
        <v>198</v>
      </c>
    </row>
    <row r="302" spans="2:23" x14ac:dyDescent="0.2">
      <c r="B302" s="23" t="s">
        <v>182</v>
      </c>
      <c r="C302" s="32" t="s">
        <v>183</v>
      </c>
      <c r="D302" s="34">
        <v>19</v>
      </c>
      <c r="E302" s="26">
        <v>19</v>
      </c>
      <c r="F302" s="34">
        <v>7</v>
      </c>
      <c r="G302" s="26">
        <v>7</v>
      </c>
      <c r="H302" s="34">
        <v>3</v>
      </c>
      <c r="I302" s="26">
        <v>3</v>
      </c>
      <c r="J302" s="34">
        <v>4</v>
      </c>
      <c r="K302" s="26">
        <v>4</v>
      </c>
      <c r="L302" s="34">
        <v>2</v>
      </c>
      <c r="M302" s="26">
        <v>2</v>
      </c>
      <c r="N302" s="35">
        <v>1</v>
      </c>
      <c r="O302" s="28">
        <v>1</v>
      </c>
      <c r="P302" s="35">
        <v>1</v>
      </c>
      <c r="Q302" s="28">
        <v>1</v>
      </c>
      <c r="R302" s="35">
        <v>1</v>
      </c>
      <c r="S302" s="28">
        <v>1</v>
      </c>
      <c r="T302" s="35">
        <v>1</v>
      </c>
      <c r="U302" s="28">
        <v>1</v>
      </c>
      <c r="V302" s="35">
        <v>2</v>
      </c>
      <c r="W302" s="28">
        <v>2</v>
      </c>
    </row>
    <row r="303" spans="2:23" x14ac:dyDescent="0.2">
      <c r="B303" s="23" t="s">
        <v>184</v>
      </c>
      <c r="C303" s="32" t="s">
        <v>185</v>
      </c>
      <c r="D303" s="34"/>
      <c r="E303" s="26"/>
      <c r="F303" s="34"/>
      <c r="G303" s="26"/>
      <c r="H303" s="34"/>
      <c r="I303" s="26"/>
      <c r="J303" s="34"/>
      <c r="K303" s="26"/>
      <c r="L303" s="34"/>
      <c r="M303" s="26"/>
      <c r="N303" s="35"/>
      <c r="O303" s="28"/>
      <c r="P303" s="35">
        <v>1</v>
      </c>
      <c r="Q303" s="28">
        <v>1</v>
      </c>
      <c r="R303" s="35">
        <v>0</v>
      </c>
      <c r="S303" s="28">
        <v>0</v>
      </c>
      <c r="T303" s="35">
        <v>0</v>
      </c>
      <c r="U303" s="28">
        <v>0</v>
      </c>
      <c r="V303" s="35"/>
      <c r="W303" s="28"/>
    </row>
    <row r="304" spans="2:23" x14ac:dyDescent="0.2">
      <c r="B304" s="23" t="s">
        <v>186</v>
      </c>
      <c r="C304" s="32" t="s">
        <v>187</v>
      </c>
      <c r="D304" s="34">
        <v>5</v>
      </c>
      <c r="E304" s="26">
        <v>5</v>
      </c>
      <c r="F304" s="34">
        <v>67</v>
      </c>
      <c r="G304" s="26">
        <v>67</v>
      </c>
      <c r="H304" s="34"/>
      <c r="I304" s="26"/>
      <c r="J304" s="34"/>
      <c r="K304" s="26"/>
      <c r="L304" s="34">
        <v>1</v>
      </c>
      <c r="M304" s="26">
        <v>1</v>
      </c>
      <c r="N304" s="35"/>
      <c r="O304" s="28"/>
      <c r="P304" s="35">
        <v>2</v>
      </c>
      <c r="Q304" s="28">
        <v>2</v>
      </c>
      <c r="R304" s="35">
        <v>1</v>
      </c>
      <c r="S304" s="28">
        <v>1</v>
      </c>
      <c r="T304" s="35">
        <v>1</v>
      </c>
      <c r="U304" s="28">
        <v>1</v>
      </c>
      <c r="V304" s="35"/>
      <c r="W304" s="28"/>
    </row>
    <row r="305" spans="2:23" ht="22.5" x14ac:dyDescent="0.2">
      <c r="B305" s="23" t="s">
        <v>188</v>
      </c>
      <c r="C305" s="32" t="s">
        <v>189</v>
      </c>
      <c r="D305" s="34">
        <v>1</v>
      </c>
      <c r="E305" s="26">
        <v>1</v>
      </c>
      <c r="F305" s="34">
        <v>7</v>
      </c>
      <c r="G305" s="26">
        <v>7</v>
      </c>
      <c r="H305" s="34">
        <v>1</v>
      </c>
      <c r="I305" s="26">
        <v>1</v>
      </c>
      <c r="J305" s="34"/>
      <c r="K305" s="26"/>
      <c r="L305" s="34">
        <v>2</v>
      </c>
      <c r="M305" s="26">
        <v>2</v>
      </c>
      <c r="N305" s="35">
        <v>2</v>
      </c>
      <c r="O305" s="28">
        <v>2</v>
      </c>
      <c r="P305" s="35">
        <v>2</v>
      </c>
      <c r="Q305" s="28">
        <v>2</v>
      </c>
      <c r="R305" s="35">
        <v>0</v>
      </c>
      <c r="S305" s="28">
        <v>0</v>
      </c>
      <c r="T305" s="35">
        <v>0</v>
      </c>
      <c r="U305" s="28">
        <v>0</v>
      </c>
      <c r="V305" s="35"/>
      <c r="W305" s="28"/>
    </row>
    <row r="306" spans="2:23" ht="22.5" x14ac:dyDescent="0.2">
      <c r="B306" s="101" t="s">
        <v>190</v>
      </c>
      <c r="C306" s="32" t="s">
        <v>191</v>
      </c>
      <c r="D306" s="34"/>
      <c r="E306" s="26"/>
      <c r="F306" s="34"/>
      <c r="G306" s="26"/>
      <c r="H306" s="34">
        <v>1</v>
      </c>
      <c r="I306" s="26">
        <v>1</v>
      </c>
      <c r="J306" s="34">
        <v>1</v>
      </c>
      <c r="K306" s="26">
        <v>1</v>
      </c>
      <c r="L306" s="34">
        <v>0</v>
      </c>
      <c r="M306" s="26"/>
      <c r="N306" s="35">
        <v>2</v>
      </c>
      <c r="O306" s="28">
        <v>2</v>
      </c>
      <c r="P306" s="35"/>
      <c r="Q306" s="28"/>
      <c r="R306" s="35">
        <v>0</v>
      </c>
      <c r="S306" s="28">
        <v>0</v>
      </c>
      <c r="T306" s="35">
        <v>0</v>
      </c>
      <c r="U306" s="28">
        <v>0</v>
      </c>
      <c r="V306" s="35"/>
      <c r="W306" s="28"/>
    </row>
    <row r="307" spans="2:23" ht="22.5" x14ac:dyDescent="0.2">
      <c r="B307" s="23" t="s">
        <v>192</v>
      </c>
      <c r="C307" s="32" t="s">
        <v>193</v>
      </c>
      <c r="D307" s="34"/>
      <c r="E307" s="26"/>
      <c r="F307" s="34"/>
      <c r="G307" s="26"/>
      <c r="H307" s="34">
        <v>1</v>
      </c>
      <c r="I307" s="26">
        <v>1</v>
      </c>
      <c r="J307" s="34"/>
      <c r="K307" s="26"/>
      <c r="L307" s="34">
        <v>0</v>
      </c>
      <c r="M307" s="26"/>
      <c r="N307" s="35"/>
      <c r="O307" s="28"/>
      <c r="P307" s="35"/>
      <c r="Q307" s="28"/>
      <c r="R307" s="35">
        <v>0</v>
      </c>
      <c r="S307" s="28">
        <v>0</v>
      </c>
      <c r="T307" s="35">
        <v>0</v>
      </c>
      <c r="U307" s="28">
        <v>0</v>
      </c>
      <c r="V307" s="35"/>
      <c r="W307" s="28"/>
    </row>
    <row r="308" spans="2:23" ht="33.75" x14ac:dyDescent="0.2">
      <c r="B308" s="23" t="s">
        <v>194</v>
      </c>
      <c r="C308" s="32" t="s">
        <v>195</v>
      </c>
      <c r="D308" s="34">
        <v>2081</v>
      </c>
      <c r="E308" s="26">
        <v>2077</v>
      </c>
      <c r="F308" s="34">
        <v>2017</v>
      </c>
      <c r="G308" s="26">
        <v>2012</v>
      </c>
      <c r="H308" s="34">
        <v>2284</v>
      </c>
      <c r="I308" s="26">
        <v>2277</v>
      </c>
      <c r="J308" s="34">
        <v>2235</v>
      </c>
      <c r="K308" s="26">
        <v>2231</v>
      </c>
      <c r="L308" s="34">
        <v>2093</v>
      </c>
      <c r="M308" s="26">
        <v>2088</v>
      </c>
      <c r="N308" s="35">
        <v>1880</v>
      </c>
      <c r="O308" s="28">
        <v>1878</v>
      </c>
      <c r="P308" s="35">
        <v>2437</v>
      </c>
      <c r="Q308" s="28">
        <v>2427</v>
      </c>
      <c r="R308" s="35">
        <v>2285</v>
      </c>
      <c r="S308" s="28">
        <v>2278</v>
      </c>
      <c r="T308" s="35">
        <v>1994</v>
      </c>
      <c r="U308" s="28">
        <v>1988</v>
      </c>
      <c r="V308" s="35">
        <v>2131</v>
      </c>
      <c r="W308" s="28">
        <v>2129</v>
      </c>
    </row>
    <row r="309" spans="2:23" ht="22.5" x14ac:dyDescent="0.2">
      <c r="B309" s="23" t="s">
        <v>196</v>
      </c>
      <c r="C309" s="16" t="s">
        <v>197</v>
      </c>
      <c r="D309" s="34">
        <v>602</v>
      </c>
      <c r="E309" s="26">
        <v>602</v>
      </c>
      <c r="F309" s="34">
        <v>690</v>
      </c>
      <c r="G309" s="26">
        <v>690</v>
      </c>
      <c r="H309" s="34">
        <v>558</v>
      </c>
      <c r="I309" s="26">
        <v>558</v>
      </c>
      <c r="J309" s="34">
        <v>594</v>
      </c>
      <c r="K309" s="26">
        <v>591</v>
      </c>
      <c r="L309" s="34">
        <v>491</v>
      </c>
      <c r="M309" s="26">
        <v>491</v>
      </c>
      <c r="N309" s="35">
        <v>388</v>
      </c>
      <c r="O309" s="28">
        <v>388</v>
      </c>
      <c r="P309" s="35">
        <v>430</v>
      </c>
      <c r="Q309" s="28">
        <v>429</v>
      </c>
      <c r="R309" s="35">
        <v>351</v>
      </c>
      <c r="S309" s="28">
        <v>352</v>
      </c>
      <c r="T309" s="35">
        <v>330</v>
      </c>
      <c r="U309" s="28">
        <v>330</v>
      </c>
      <c r="V309" s="35">
        <v>255</v>
      </c>
      <c r="W309" s="28">
        <v>254</v>
      </c>
    </row>
    <row r="310" spans="2:23" ht="23.25" thickBot="1" x14ac:dyDescent="0.25">
      <c r="B310" s="89" t="s">
        <v>198</v>
      </c>
      <c r="C310" s="102" t="s">
        <v>199</v>
      </c>
      <c r="D310" s="34">
        <v>30</v>
      </c>
      <c r="E310" s="26">
        <v>29</v>
      </c>
      <c r="F310" s="34">
        <v>22</v>
      </c>
      <c r="G310" s="26">
        <v>22</v>
      </c>
      <c r="H310" s="34">
        <v>36</v>
      </c>
      <c r="I310" s="26">
        <v>35</v>
      </c>
      <c r="J310" s="34">
        <v>9</v>
      </c>
      <c r="K310" s="26">
        <v>9</v>
      </c>
      <c r="L310" s="34">
        <v>5</v>
      </c>
      <c r="M310" s="26">
        <v>5</v>
      </c>
      <c r="N310" s="35">
        <v>6</v>
      </c>
      <c r="O310" s="28">
        <v>6</v>
      </c>
      <c r="P310" s="35">
        <v>4</v>
      </c>
      <c r="Q310" s="28">
        <v>4</v>
      </c>
      <c r="R310" s="35">
        <v>9</v>
      </c>
      <c r="S310" s="28">
        <v>9</v>
      </c>
      <c r="T310" s="35">
        <v>10</v>
      </c>
      <c r="U310" s="28">
        <v>10</v>
      </c>
      <c r="V310" s="35">
        <v>16</v>
      </c>
      <c r="W310" s="28">
        <v>16</v>
      </c>
    </row>
    <row r="311" spans="2:23" ht="18.75" thickBot="1" x14ac:dyDescent="0.25">
      <c r="B311" s="9" t="s">
        <v>200</v>
      </c>
      <c r="C311" s="10" t="s">
        <v>201</v>
      </c>
      <c r="D311" s="11">
        <v>389</v>
      </c>
      <c r="E311" s="12">
        <v>292</v>
      </c>
      <c r="F311" s="11">
        <v>369</v>
      </c>
      <c r="G311" s="12">
        <v>280</v>
      </c>
      <c r="H311" s="11">
        <v>258</v>
      </c>
      <c r="I311" s="12">
        <v>196</v>
      </c>
      <c r="J311" s="11">
        <v>178</v>
      </c>
      <c r="K311" s="12">
        <v>131</v>
      </c>
      <c r="L311" s="50">
        <f>SUM(L312:L324)</f>
        <v>265</v>
      </c>
      <c r="M311" s="12">
        <f>SUM(M312:M324)</f>
        <v>219</v>
      </c>
      <c r="N311" s="13">
        <f>SUM(N312:N324)</f>
        <v>200</v>
      </c>
      <c r="O311" s="14">
        <f>SUM(O312:O324)</f>
        <v>134</v>
      </c>
      <c r="P311" s="13">
        <v>196</v>
      </c>
      <c r="Q311" s="14">
        <v>132</v>
      </c>
      <c r="R311" s="13">
        <v>242</v>
      </c>
      <c r="S311" s="14">
        <v>156</v>
      </c>
      <c r="T311" s="13">
        <v>258</v>
      </c>
      <c r="U311" s="14">
        <v>176</v>
      </c>
      <c r="V311" s="13">
        <v>254</v>
      </c>
      <c r="W311" s="14">
        <v>180</v>
      </c>
    </row>
    <row r="312" spans="2:23" x14ac:dyDescent="0.2">
      <c r="B312" s="103" t="s">
        <v>202</v>
      </c>
      <c r="C312" s="32" t="s">
        <v>203</v>
      </c>
      <c r="D312" s="54">
        <v>3</v>
      </c>
      <c r="E312" s="55">
        <v>3</v>
      </c>
      <c r="F312" s="54">
        <v>2</v>
      </c>
      <c r="G312" s="55">
        <v>1</v>
      </c>
      <c r="H312" s="54">
        <v>3</v>
      </c>
      <c r="I312" s="55">
        <v>3</v>
      </c>
      <c r="J312" s="54">
        <v>1</v>
      </c>
      <c r="K312" s="55">
        <v>1</v>
      </c>
      <c r="L312" s="54">
        <v>2</v>
      </c>
      <c r="M312" s="55">
        <v>2</v>
      </c>
      <c r="N312" s="21">
        <v>1</v>
      </c>
      <c r="O312" s="58">
        <v>1</v>
      </c>
      <c r="P312" s="21"/>
      <c r="Q312" s="58"/>
      <c r="R312" s="21">
        <v>10</v>
      </c>
      <c r="S312" s="58">
        <v>5</v>
      </c>
      <c r="T312" s="21">
        <v>1</v>
      </c>
      <c r="U312" s="58">
        <v>4</v>
      </c>
      <c r="V312" s="21">
        <v>3</v>
      </c>
      <c r="W312" s="58">
        <v>3</v>
      </c>
    </row>
    <row r="313" spans="2:23" x14ac:dyDescent="0.2">
      <c r="B313" s="23" t="s">
        <v>204</v>
      </c>
      <c r="C313" s="32" t="s">
        <v>205</v>
      </c>
      <c r="D313" s="34">
        <v>5</v>
      </c>
      <c r="E313" s="26">
        <v>5</v>
      </c>
      <c r="F313" s="34">
        <v>6</v>
      </c>
      <c r="G313" s="26">
        <v>7</v>
      </c>
      <c r="H313" s="34">
        <v>18</v>
      </c>
      <c r="I313" s="26">
        <v>18</v>
      </c>
      <c r="J313" s="34">
        <v>3</v>
      </c>
      <c r="K313" s="26">
        <v>3</v>
      </c>
      <c r="L313" s="34">
        <v>0</v>
      </c>
      <c r="M313" s="26">
        <v>0</v>
      </c>
      <c r="N313" s="35">
        <v>3</v>
      </c>
      <c r="O313" s="28">
        <v>2</v>
      </c>
      <c r="P313" s="35">
        <v>5</v>
      </c>
      <c r="Q313" s="28">
        <v>4</v>
      </c>
      <c r="R313" s="35">
        <v>15</v>
      </c>
      <c r="S313" s="28">
        <v>15</v>
      </c>
      <c r="T313" s="35">
        <v>14</v>
      </c>
      <c r="U313" s="28">
        <v>14</v>
      </c>
      <c r="V313" s="35">
        <v>13</v>
      </c>
      <c r="W313" s="28">
        <v>14</v>
      </c>
    </row>
    <row r="314" spans="2:23" ht="22.5" x14ac:dyDescent="0.2">
      <c r="B314" s="73" t="s">
        <v>206</v>
      </c>
      <c r="C314" s="104" t="s">
        <v>207</v>
      </c>
      <c r="D314" s="34"/>
      <c r="E314" s="26"/>
      <c r="F314" s="34"/>
      <c r="G314" s="26"/>
      <c r="H314" s="34"/>
      <c r="I314" s="26"/>
      <c r="J314" s="34"/>
      <c r="K314" s="26"/>
      <c r="L314" s="34"/>
      <c r="M314" s="26"/>
      <c r="N314" s="35"/>
      <c r="O314" s="28"/>
      <c r="P314" s="35"/>
      <c r="Q314" s="28"/>
      <c r="R314" s="35">
        <v>2</v>
      </c>
      <c r="S314" s="28">
        <v>2</v>
      </c>
      <c r="T314" s="35">
        <v>0</v>
      </c>
      <c r="U314" s="28">
        <v>0</v>
      </c>
      <c r="V314" s="35"/>
      <c r="W314" s="28"/>
    </row>
    <row r="315" spans="2:23" x14ac:dyDescent="0.2">
      <c r="B315" s="23" t="s">
        <v>208</v>
      </c>
      <c r="C315" s="32" t="s">
        <v>209</v>
      </c>
      <c r="D315" s="34">
        <v>41</v>
      </c>
      <c r="E315" s="26">
        <v>39</v>
      </c>
      <c r="F315" s="34">
        <v>10</v>
      </c>
      <c r="G315" s="26">
        <v>9</v>
      </c>
      <c r="H315" s="34">
        <v>16</v>
      </c>
      <c r="I315" s="26">
        <v>16</v>
      </c>
      <c r="J315" s="34">
        <v>11</v>
      </c>
      <c r="K315" s="26">
        <v>11</v>
      </c>
      <c r="L315" s="34">
        <v>11</v>
      </c>
      <c r="M315" s="26">
        <v>9</v>
      </c>
      <c r="N315" s="35">
        <v>9</v>
      </c>
      <c r="O315" s="28">
        <v>8</v>
      </c>
      <c r="P315" s="35">
        <v>11</v>
      </c>
      <c r="Q315" s="28">
        <v>10</v>
      </c>
      <c r="R315" s="35">
        <v>9</v>
      </c>
      <c r="S315" s="28">
        <v>8</v>
      </c>
      <c r="T315" s="35">
        <v>5</v>
      </c>
      <c r="U315" s="28">
        <v>3</v>
      </c>
      <c r="V315" s="35">
        <v>9</v>
      </c>
      <c r="W315" s="28">
        <v>8</v>
      </c>
    </row>
    <row r="316" spans="2:23" x14ac:dyDescent="0.2">
      <c r="B316" s="23" t="s">
        <v>210</v>
      </c>
      <c r="C316" s="32" t="s">
        <v>211</v>
      </c>
      <c r="D316" s="34">
        <v>2</v>
      </c>
      <c r="E316" s="26">
        <v>1</v>
      </c>
      <c r="F316" s="34">
        <v>1</v>
      </c>
      <c r="G316" s="26"/>
      <c r="H316" s="34">
        <v>1</v>
      </c>
      <c r="I316" s="26">
        <v>1</v>
      </c>
      <c r="J316" s="34"/>
      <c r="K316" s="26"/>
      <c r="L316" s="34">
        <v>0</v>
      </c>
      <c r="M316" s="26">
        <v>0</v>
      </c>
      <c r="N316" s="35"/>
      <c r="O316" s="28"/>
      <c r="P316" s="35"/>
      <c r="Q316" s="28"/>
      <c r="R316" s="35">
        <v>0</v>
      </c>
      <c r="S316" s="28">
        <v>0</v>
      </c>
      <c r="T316" s="35">
        <v>0</v>
      </c>
      <c r="U316" s="28">
        <v>0</v>
      </c>
      <c r="V316" s="35">
        <v>3</v>
      </c>
      <c r="W316" s="28">
        <v>3</v>
      </c>
    </row>
    <row r="317" spans="2:23" x14ac:dyDescent="0.2">
      <c r="B317" s="23" t="s">
        <v>212</v>
      </c>
      <c r="C317" s="32" t="s">
        <v>213</v>
      </c>
      <c r="D317" s="34">
        <v>8</v>
      </c>
      <c r="E317" s="26">
        <v>8</v>
      </c>
      <c r="F317" s="34">
        <v>5</v>
      </c>
      <c r="G317" s="26">
        <v>5</v>
      </c>
      <c r="H317" s="34">
        <v>34</v>
      </c>
      <c r="I317" s="26">
        <v>34</v>
      </c>
      <c r="J317" s="34">
        <v>7</v>
      </c>
      <c r="K317" s="26">
        <v>7</v>
      </c>
      <c r="L317" s="34">
        <v>1</v>
      </c>
      <c r="M317" s="26">
        <v>1</v>
      </c>
      <c r="N317" s="35">
        <v>2</v>
      </c>
      <c r="O317" s="28">
        <v>2</v>
      </c>
      <c r="P317" s="35">
        <v>1</v>
      </c>
      <c r="Q317" s="28">
        <v>1</v>
      </c>
      <c r="R317" s="35">
        <v>1</v>
      </c>
      <c r="S317" s="28">
        <v>1</v>
      </c>
      <c r="T317" s="35">
        <v>8</v>
      </c>
      <c r="U317" s="28">
        <v>8</v>
      </c>
      <c r="V317" s="35">
        <v>20</v>
      </c>
      <c r="W317" s="28">
        <v>20</v>
      </c>
    </row>
    <row r="318" spans="2:23" ht="22.5" x14ac:dyDescent="0.2">
      <c r="B318" s="23" t="s">
        <v>214</v>
      </c>
      <c r="C318" s="32" t="s">
        <v>215</v>
      </c>
      <c r="D318" s="34"/>
      <c r="E318" s="26"/>
      <c r="F318" s="34"/>
      <c r="G318" s="26"/>
      <c r="H318" s="34"/>
      <c r="I318" s="26"/>
      <c r="J318" s="34"/>
      <c r="K318" s="26"/>
      <c r="L318" s="34"/>
      <c r="M318" s="26"/>
      <c r="N318" s="35"/>
      <c r="O318" s="28"/>
      <c r="P318" s="35">
        <v>0</v>
      </c>
      <c r="Q318" s="28">
        <v>0</v>
      </c>
      <c r="R318" s="35">
        <v>0</v>
      </c>
      <c r="S318" s="28">
        <v>0</v>
      </c>
      <c r="T318" s="35">
        <v>0</v>
      </c>
      <c r="U318" s="28">
        <v>0</v>
      </c>
      <c r="V318" s="35"/>
      <c r="W318" s="28"/>
    </row>
    <row r="319" spans="2:23" x14ac:dyDescent="0.2">
      <c r="B319" s="23" t="s">
        <v>216</v>
      </c>
      <c r="C319" s="32" t="s">
        <v>217</v>
      </c>
      <c r="D319" s="34">
        <v>174</v>
      </c>
      <c r="E319" s="26">
        <v>102</v>
      </c>
      <c r="F319" s="34">
        <v>122</v>
      </c>
      <c r="G319" s="26">
        <v>60</v>
      </c>
      <c r="H319" s="34">
        <v>116</v>
      </c>
      <c r="I319" s="26">
        <v>67</v>
      </c>
      <c r="J319" s="34">
        <v>76</v>
      </c>
      <c r="K319" s="26">
        <v>42</v>
      </c>
      <c r="L319" s="34">
        <v>56</v>
      </c>
      <c r="M319" s="26">
        <v>28</v>
      </c>
      <c r="N319" s="35">
        <v>55</v>
      </c>
      <c r="O319" s="28">
        <v>27</v>
      </c>
      <c r="P319" s="35">
        <v>58</v>
      </c>
      <c r="Q319" s="28">
        <v>35</v>
      </c>
      <c r="R319" s="35">
        <v>71</v>
      </c>
      <c r="S319" s="28">
        <v>38</v>
      </c>
      <c r="T319" s="35">
        <v>64</v>
      </c>
      <c r="U319" s="28">
        <v>32</v>
      </c>
      <c r="V319" s="35">
        <v>63</v>
      </c>
      <c r="W319" s="28">
        <v>31</v>
      </c>
    </row>
    <row r="320" spans="2:23" x14ac:dyDescent="0.2">
      <c r="B320" s="23" t="s">
        <v>218</v>
      </c>
      <c r="C320" s="32" t="s">
        <v>219</v>
      </c>
      <c r="D320" s="34">
        <v>114</v>
      </c>
      <c r="E320" s="26">
        <v>93</v>
      </c>
      <c r="F320" s="34">
        <v>75</v>
      </c>
      <c r="G320" s="26">
        <v>50</v>
      </c>
      <c r="H320" s="34">
        <v>56</v>
      </c>
      <c r="I320" s="26">
        <v>44</v>
      </c>
      <c r="J320" s="34">
        <v>60</v>
      </c>
      <c r="K320" s="26">
        <v>47</v>
      </c>
      <c r="L320" s="34">
        <v>59</v>
      </c>
      <c r="M320" s="26">
        <v>46</v>
      </c>
      <c r="N320" s="35">
        <v>111</v>
      </c>
      <c r="O320" s="28">
        <v>77</v>
      </c>
      <c r="P320" s="35">
        <v>94</v>
      </c>
      <c r="Q320" s="28">
        <v>56</v>
      </c>
      <c r="R320" s="35">
        <v>100</v>
      </c>
      <c r="S320" s="28">
        <v>53</v>
      </c>
      <c r="T320" s="35">
        <v>111</v>
      </c>
      <c r="U320" s="28">
        <v>60</v>
      </c>
      <c r="V320" s="35">
        <v>93</v>
      </c>
      <c r="W320" s="28">
        <v>51</v>
      </c>
    </row>
    <row r="321" spans="2:23" x14ac:dyDescent="0.2">
      <c r="B321" s="23" t="s">
        <v>220</v>
      </c>
      <c r="C321" s="32" t="s">
        <v>221</v>
      </c>
      <c r="D321" s="34">
        <v>1</v>
      </c>
      <c r="E321" s="26">
        <v>1</v>
      </c>
      <c r="F321" s="34"/>
      <c r="G321" s="26"/>
      <c r="H321" s="34"/>
      <c r="I321" s="26"/>
      <c r="J321" s="34"/>
      <c r="K321" s="26"/>
      <c r="L321" s="34">
        <v>0</v>
      </c>
      <c r="M321" s="26">
        <v>0</v>
      </c>
      <c r="N321" s="35"/>
      <c r="O321" s="28"/>
      <c r="P321" s="35"/>
      <c r="Q321" s="28"/>
      <c r="R321" s="35">
        <v>0</v>
      </c>
      <c r="S321" s="28">
        <v>0</v>
      </c>
      <c r="T321" s="35">
        <v>0</v>
      </c>
      <c r="U321" s="28">
        <v>0</v>
      </c>
      <c r="V321" s="35"/>
      <c r="W321" s="28"/>
    </row>
    <row r="322" spans="2:23" x14ac:dyDescent="0.2">
      <c r="B322" s="78" t="s">
        <v>222</v>
      </c>
      <c r="C322" s="32" t="s">
        <v>223</v>
      </c>
      <c r="D322" s="79">
        <v>5</v>
      </c>
      <c r="E322" s="80">
        <v>4</v>
      </c>
      <c r="F322" s="79">
        <v>8</v>
      </c>
      <c r="G322" s="80">
        <v>8</v>
      </c>
      <c r="H322" s="79">
        <v>5</v>
      </c>
      <c r="I322" s="80">
        <v>4</v>
      </c>
      <c r="J322" s="79">
        <v>2</v>
      </c>
      <c r="K322" s="80">
        <v>2</v>
      </c>
      <c r="L322" s="79">
        <v>9</v>
      </c>
      <c r="M322" s="80">
        <v>7</v>
      </c>
      <c r="N322" s="81">
        <v>6</v>
      </c>
      <c r="O322" s="82">
        <v>4</v>
      </c>
      <c r="P322" s="81">
        <v>8</v>
      </c>
      <c r="Q322" s="82">
        <v>7</v>
      </c>
      <c r="R322" s="81">
        <v>19</v>
      </c>
      <c r="S322" s="82">
        <v>19</v>
      </c>
      <c r="T322" s="81">
        <v>31</v>
      </c>
      <c r="U322" s="82">
        <v>31</v>
      </c>
      <c r="V322" s="81">
        <v>22</v>
      </c>
      <c r="W322" s="82">
        <v>22</v>
      </c>
    </row>
    <row r="323" spans="2:23" x14ac:dyDescent="0.2">
      <c r="B323" s="78" t="s">
        <v>224</v>
      </c>
      <c r="C323" s="32" t="s">
        <v>225</v>
      </c>
      <c r="D323" s="79">
        <v>10</v>
      </c>
      <c r="E323" s="80">
        <v>10</v>
      </c>
      <c r="F323" s="79">
        <v>134</v>
      </c>
      <c r="G323" s="80">
        <v>134</v>
      </c>
      <c r="H323" s="79">
        <v>1</v>
      </c>
      <c r="I323" s="80">
        <v>1</v>
      </c>
      <c r="J323" s="79">
        <v>3</v>
      </c>
      <c r="K323" s="80">
        <v>3</v>
      </c>
      <c r="L323" s="79">
        <v>116</v>
      </c>
      <c r="M323" s="80">
        <v>115</v>
      </c>
      <c r="N323" s="81">
        <v>2</v>
      </c>
      <c r="O323" s="82">
        <v>2</v>
      </c>
      <c r="P323" s="81">
        <v>7</v>
      </c>
      <c r="Q323" s="82">
        <v>7</v>
      </c>
      <c r="R323" s="81">
        <v>3</v>
      </c>
      <c r="S323" s="82">
        <v>3</v>
      </c>
      <c r="T323" s="81">
        <v>9</v>
      </c>
      <c r="U323" s="82">
        <v>9</v>
      </c>
      <c r="V323" s="81">
        <v>1</v>
      </c>
      <c r="W323" s="82">
        <v>1</v>
      </c>
    </row>
    <row r="324" spans="2:23" x14ac:dyDescent="0.2">
      <c r="B324" s="23" t="s">
        <v>226</v>
      </c>
      <c r="C324" s="16" t="s">
        <v>227</v>
      </c>
      <c r="D324" s="34">
        <v>26</v>
      </c>
      <c r="E324" s="26">
        <v>26</v>
      </c>
      <c r="F324" s="34">
        <v>6</v>
      </c>
      <c r="G324" s="26">
        <v>6</v>
      </c>
      <c r="H324" s="34">
        <v>8</v>
      </c>
      <c r="I324" s="26">
        <v>8</v>
      </c>
      <c r="J324" s="34">
        <v>15</v>
      </c>
      <c r="K324" s="26">
        <v>15</v>
      </c>
      <c r="L324" s="34">
        <v>11</v>
      </c>
      <c r="M324" s="26">
        <v>11</v>
      </c>
      <c r="N324" s="35">
        <v>11</v>
      </c>
      <c r="O324" s="28">
        <v>11</v>
      </c>
      <c r="P324" s="35">
        <v>12</v>
      </c>
      <c r="Q324" s="28">
        <v>12</v>
      </c>
      <c r="R324" s="35">
        <v>12</v>
      </c>
      <c r="S324" s="28">
        <v>12</v>
      </c>
      <c r="T324" s="35">
        <v>15</v>
      </c>
      <c r="U324" s="28">
        <v>15</v>
      </c>
      <c r="V324" s="35">
        <v>27</v>
      </c>
      <c r="W324" s="28">
        <v>27</v>
      </c>
    </row>
    <row r="325" spans="2:23" x14ac:dyDescent="0.2">
      <c r="B325" s="4"/>
      <c r="C325" s="4"/>
      <c r="D325" s="4"/>
      <c r="E325" s="4"/>
      <c r="F325" s="4"/>
      <c r="G325" s="4"/>
    </row>
    <row r="326" spans="2:23" x14ac:dyDescent="0.2">
      <c r="B326" s="4"/>
      <c r="C326" s="4"/>
      <c r="D326" s="4"/>
      <c r="E326" s="4"/>
      <c r="F326" s="4"/>
      <c r="G326" s="4"/>
    </row>
    <row r="327" spans="2:23" ht="13.5" thickBot="1" x14ac:dyDescent="0.25">
      <c r="B327" s="4"/>
      <c r="C327" s="4"/>
      <c r="D327" s="4"/>
      <c r="E327" s="4"/>
      <c r="F327" s="4"/>
      <c r="G327" s="4"/>
    </row>
    <row r="328" spans="2:23" ht="13.5" thickBot="1" x14ac:dyDescent="0.25">
      <c r="B328" s="1225" t="s">
        <v>0</v>
      </c>
      <c r="C328" s="1228" t="s">
        <v>1</v>
      </c>
      <c r="D328" s="1231" t="s">
        <v>2</v>
      </c>
      <c r="E328" s="1232"/>
      <c r="F328" s="1232"/>
      <c r="G328" s="1232"/>
      <c r="H328" s="1232"/>
      <c r="I328" s="1232"/>
      <c r="J328" s="1232"/>
      <c r="K328" s="1232"/>
      <c r="L328" s="1232"/>
      <c r="M328" s="1232"/>
      <c r="N328" s="1232"/>
      <c r="O328" s="1232"/>
      <c r="P328" s="1232"/>
      <c r="Q328" s="1232"/>
      <c r="R328" s="1232"/>
      <c r="S328" s="1232"/>
      <c r="T328" s="1232"/>
      <c r="U328" s="1232"/>
      <c r="V328" s="1232"/>
      <c r="W328" s="1233"/>
    </row>
    <row r="329" spans="2:23" ht="13.5" thickBot="1" x14ac:dyDescent="0.25">
      <c r="B329" s="1226"/>
      <c r="C329" s="1229"/>
      <c r="D329" s="1234" t="s">
        <v>3</v>
      </c>
      <c r="E329" s="1235"/>
      <c r="F329" s="1234" t="s">
        <v>4</v>
      </c>
      <c r="G329" s="1235"/>
      <c r="H329" s="1234" t="s">
        <v>5</v>
      </c>
      <c r="I329" s="1235"/>
      <c r="J329" s="1234" t="s">
        <v>6</v>
      </c>
      <c r="K329" s="1235"/>
      <c r="L329" s="1234" t="s">
        <v>7</v>
      </c>
      <c r="M329" s="1235"/>
      <c r="N329" s="1234" t="s">
        <v>8</v>
      </c>
      <c r="O329" s="1235"/>
      <c r="P329" s="1236" t="s">
        <v>9</v>
      </c>
      <c r="Q329" s="1237"/>
      <c r="R329" s="1236" t="s">
        <v>10</v>
      </c>
      <c r="S329" s="1237"/>
      <c r="T329" s="1236" t="s">
        <v>11</v>
      </c>
      <c r="U329" s="1237"/>
      <c r="V329" s="1236" t="s">
        <v>12</v>
      </c>
      <c r="W329" s="1237"/>
    </row>
    <row r="330" spans="2:23" ht="13.5" thickBot="1" x14ac:dyDescent="0.25">
      <c r="B330" s="1227"/>
      <c r="C330" s="1230"/>
      <c r="D330" s="5" t="s">
        <v>13</v>
      </c>
      <c r="E330" s="6" t="s">
        <v>14</v>
      </c>
      <c r="F330" s="5" t="s">
        <v>13</v>
      </c>
      <c r="G330" s="6" t="s">
        <v>14</v>
      </c>
      <c r="H330" s="5" t="s">
        <v>13</v>
      </c>
      <c r="I330" s="6" t="s">
        <v>14</v>
      </c>
      <c r="J330" s="5" t="s">
        <v>13</v>
      </c>
      <c r="K330" s="6" t="s">
        <v>14</v>
      </c>
      <c r="L330" s="5" t="s">
        <v>13</v>
      </c>
      <c r="M330" s="6" t="s">
        <v>14</v>
      </c>
      <c r="N330" s="5" t="s">
        <v>13</v>
      </c>
      <c r="O330" s="6" t="s">
        <v>14</v>
      </c>
      <c r="P330" s="5" t="s">
        <v>13</v>
      </c>
      <c r="Q330" s="6" t="s">
        <v>14</v>
      </c>
      <c r="R330" s="5" t="s">
        <v>13</v>
      </c>
      <c r="S330" s="6" t="s">
        <v>14</v>
      </c>
      <c r="T330" s="7" t="s">
        <v>13</v>
      </c>
      <c r="U330" s="8" t="s">
        <v>14</v>
      </c>
      <c r="V330" s="7" t="s">
        <v>13</v>
      </c>
      <c r="W330" s="8" t="s">
        <v>14</v>
      </c>
    </row>
    <row r="331" spans="2:23" ht="13.5" thickBot="1" x14ac:dyDescent="0.25">
      <c r="B331" s="9" t="s">
        <v>228</v>
      </c>
      <c r="C331" s="10" t="s">
        <v>229</v>
      </c>
      <c r="D331" s="11">
        <v>363</v>
      </c>
      <c r="E331" s="12">
        <v>278</v>
      </c>
      <c r="F331" s="11">
        <v>273</v>
      </c>
      <c r="G331" s="12">
        <v>216</v>
      </c>
      <c r="H331" s="11">
        <v>298</v>
      </c>
      <c r="I331" s="12">
        <v>237</v>
      </c>
      <c r="J331" s="11">
        <v>275</v>
      </c>
      <c r="K331" s="12">
        <v>197</v>
      </c>
      <c r="L331" s="50">
        <f>SUM(L332:L338)</f>
        <v>336</v>
      </c>
      <c r="M331" s="12">
        <f>SUM(M332:M338)</f>
        <v>267</v>
      </c>
      <c r="N331" s="13">
        <f>SUM(N332:N338)</f>
        <v>267</v>
      </c>
      <c r="O331" s="14">
        <f>SUM(O332:O338)</f>
        <v>201</v>
      </c>
      <c r="P331" s="13">
        <v>343</v>
      </c>
      <c r="Q331" s="14">
        <v>260</v>
      </c>
      <c r="R331" s="13">
        <v>360</v>
      </c>
      <c r="S331" s="14">
        <v>300</v>
      </c>
      <c r="T331" s="13">
        <v>311</v>
      </c>
      <c r="U331" s="14">
        <v>242</v>
      </c>
      <c r="V331" s="13">
        <v>346</v>
      </c>
      <c r="W331" s="14">
        <v>273</v>
      </c>
    </row>
    <row r="332" spans="2:23" ht="22.5" x14ac:dyDescent="0.2">
      <c r="B332" s="31" t="s">
        <v>230</v>
      </c>
      <c r="C332" s="32" t="s">
        <v>231</v>
      </c>
      <c r="D332" s="24">
        <v>297</v>
      </c>
      <c r="E332" s="25">
        <v>232</v>
      </c>
      <c r="F332" s="24">
        <v>228</v>
      </c>
      <c r="G332" s="25">
        <v>187</v>
      </c>
      <c r="H332" s="24">
        <v>262</v>
      </c>
      <c r="I332" s="25">
        <v>213</v>
      </c>
      <c r="J332" s="24">
        <v>232</v>
      </c>
      <c r="K332" s="25">
        <v>163</v>
      </c>
      <c r="L332" s="24">
        <v>303</v>
      </c>
      <c r="M332" s="25">
        <v>242</v>
      </c>
      <c r="N332" s="27">
        <v>257</v>
      </c>
      <c r="O332" s="33">
        <v>195</v>
      </c>
      <c r="P332" s="27">
        <v>314</v>
      </c>
      <c r="Q332" s="33">
        <v>234</v>
      </c>
      <c r="R332" s="27">
        <v>324</v>
      </c>
      <c r="S332" s="33">
        <v>270</v>
      </c>
      <c r="T332" s="27">
        <v>277</v>
      </c>
      <c r="U332" s="33">
        <v>212</v>
      </c>
      <c r="V332" s="27">
        <v>313</v>
      </c>
      <c r="W332" s="33">
        <v>247</v>
      </c>
    </row>
    <row r="333" spans="2:23" ht="22.5" x14ac:dyDescent="0.2">
      <c r="B333" s="23" t="s">
        <v>232</v>
      </c>
      <c r="C333" s="32" t="s">
        <v>233</v>
      </c>
      <c r="D333" s="34">
        <v>24</v>
      </c>
      <c r="E333" s="26">
        <v>17</v>
      </c>
      <c r="F333" s="34">
        <v>20</v>
      </c>
      <c r="G333" s="26">
        <v>14</v>
      </c>
      <c r="H333" s="34">
        <v>8</v>
      </c>
      <c r="I333" s="26">
        <v>3</v>
      </c>
      <c r="J333" s="34">
        <v>17</v>
      </c>
      <c r="K333" s="26">
        <v>14</v>
      </c>
      <c r="L333" s="34">
        <v>13</v>
      </c>
      <c r="M333" s="26">
        <v>10</v>
      </c>
      <c r="N333" s="35">
        <v>3</v>
      </c>
      <c r="O333" s="28">
        <v>2</v>
      </c>
      <c r="P333" s="35">
        <v>9</v>
      </c>
      <c r="Q333" s="28">
        <v>7</v>
      </c>
      <c r="R333" s="35">
        <v>10</v>
      </c>
      <c r="S333" s="28">
        <v>7</v>
      </c>
      <c r="T333" s="35">
        <v>13</v>
      </c>
      <c r="U333" s="28">
        <v>11</v>
      </c>
      <c r="V333" s="35">
        <v>17</v>
      </c>
      <c r="W333" s="28">
        <v>11</v>
      </c>
    </row>
    <row r="334" spans="2:23" ht="22.5" x14ac:dyDescent="0.2">
      <c r="B334" s="23" t="s">
        <v>234</v>
      </c>
      <c r="C334" s="32" t="s">
        <v>235</v>
      </c>
      <c r="D334" s="34">
        <v>3</v>
      </c>
      <c r="E334" s="26">
        <v>3</v>
      </c>
      <c r="F334" s="34">
        <v>1</v>
      </c>
      <c r="G334" s="26">
        <v>1</v>
      </c>
      <c r="H334" s="34"/>
      <c r="I334" s="26"/>
      <c r="J334" s="34">
        <v>3</v>
      </c>
      <c r="K334" s="26">
        <v>3</v>
      </c>
      <c r="L334" s="34">
        <v>1</v>
      </c>
      <c r="M334" s="26">
        <v>1</v>
      </c>
      <c r="N334" s="35"/>
      <c r="O334" s="28"/>
      <c r="P334" s="35">
        <v>1</v>
      </c>
      <c r="Q334" s="28">
        <v>1</v>
      </c>
      <c r="R334" s="35">
        <v>1</v>
      </c>
      <c r="S334" s="28">
        <v>1</v>
      </c>
      <c r="T334" s="35">
        <v>1</v>
      </c>
      <c r="U334" s="28">
        <v>1</v>
      </c>
      <c r="V334" s="35"/>
      <c r="W334" s="28"/>
    </row>
    <row r="335" spans="2:23" ht="22.5" x14ac:dyDescent="0.2">
      <c r="B335" s="23" t="s">
        <v>236</v>
      </c>
      <c r="C335" s="32" t="s">
        <v>237</v>
      </c>
      <c r="D335" s="34">
        <v>21</v>
      </c>
      <c r="E335" s="26">
        <v>7</v>
      </c>
      <c r="F335" s="34">
        <v>19</v>
      </c>
      <c r="G335" s="26">
        <v>8</v>
      </c>
      <c r="H335" s="34">
        <v>15</v>
      </c>
      <c r="I335" s="26">
        <v>8</v>
      </c>
      <c r="J335" s="34">
        <v>13</v>
      </c>
      <c r="K335" s="26">
        <v>7</v>
      </c>
      <c r="L335" s="34">
        <v>6</v>
      </c>
      <c r="M335" s="26"/>
      <c r="N335" s="35">
        <v>3</v>
      </c>
      <c r="O335" s="28"/>
      <c r="P335" s="35">
        <v>2</v>
      </c>
      <c r="Q335" s="28">
        <v>1</v>
      </c>
      <c r="R335" s="35">
        <v>5</v>
      </c>
      <c r="S335" s="28">
        <v>2</v>
      </c>
      <c r="T335" s="35">
        <v>4</v>
      </c>
      <c r="U335" s="28">
        <v>1</v>
      </c>
      <c r="V335" s="35">
        <v>2</v>
      </c>
      <c r="W335" s="28">
        <v>1</v>
      </c>
    </row>
    <row r="336" spans="2:23" x14ac:dyDescent="0.2">
      <c r="B336" s="23" t="s">
        <v>238</v>
      </c>
      <c r="C336" s="32" t="s">
        <v>239</v>
      </c>
      <c r="D336" s="34">
        <v>1</v>
      </c>
      <c r="E336" s="26">
        <v>1</v>
      </c>
      <c r="F336" s="34"/>
      <c r="G336" s="26"/>
      <c r="H336" s="34"/>
      <c r="I336" s="26"/>
      <c r="J336" s="34">
        <v>1</v>
      </c>
      <c r="K336" s="26">
        <v>1</v>
      </c>
      <c r="L336" s="34"/>
      <c r="M336" s="26"/>
      <c r="N336" s="35"/>
      <c r="O336" s="28"/>
      <c r="P336" s="35">
        <v>0</v>
      </c>
      <c r="Q336" s="28">
        <v>0</v>
      </c>
      <c r="R336" s="35">
        <v>0</v>
      </c>
      <c r="S336" s="28">
        <v>0</v>
      </c>
      <c r="T336" s="35">
        <v>1</v>
      </c>
      <c r="U336" s="28">
        <v>1</v>
      </c>
      <c r="V336" s="35"/>
      <c r="W336" s="28"/>
    </row>
    <row r="337" spans="2:23" x14ac:dyDescent="0.2">
      <c r="B337" s="23" t="s">
        <v>240</v>
      </c>
      <c r="C337" s="32" t="s">
        <v>241</v>
      </c>
      <c r="D337" s="34">
        <v>17</v>
      </c>
      <c r="E337" s="26">
        <v>17</v>
      </c>
      <c r="F337" s="34">
        <v>5</v>
      </c>
      <c r="G337" s="26">
        <v>5</v>
      </c>
      <c r="H337" s="34">
        <v>13</v>
      </c>
      <c r="I337" s="26">
        <v>13</v>
      </c>
      <c r="J337" s="34">
        <v>9</v>
      </c>
      <c r="K337" s="26">
        <v>9</v>
      </c>
      <c r="L337" s="34">
        <v>13</v>
      </c>
      <c r="M337" s="26">
        <v>14</v>
      </c>
      <c r="N337" s="35">
        <v>4</v>
      </c>
      <c r="O337" s="28">
        <v>4</v>
      </c>
      <c r="P337" s="35">
        <v>1</v>
      </c>
      <c r="Q337" s="28">
        <v>1</v>
      </c>
      <c r="R337" s="35">
        <v>20</v>
      </c>
      <c r="S337" s="28">
        <v>20</v>
      </c>
      <c r="T337" s="35">
        <v>15</v>
      </c>
      <c r="U337" s="28">
        <v>16</v>
      </c>
      <c r="V337" s="35">
        <v>14</v>
      </c>
      <c r="W337" s="28">
        <v>14</v>
      </c>
    </row>
    <row r="338" spans="2:23" ht="23.25" thickBot="1" x14ac:dyDescent="0.25">
      <c r="B338" s="88" t="s">
        <v>242</v>
      </c>
      <c r="C338" s="65" t="s">
        <v>243</v>
      </c>
      <c r="D338" s="66"/>
      <c r="E338" s="67">
        <v>1</v>
      </c>
      <c r="F338" s="66"/>
      <c r="G338" s="67">
        <v>1</v>
      </c>
      <c r="H338" s="66"/>
      <c r="I338" s="67"/>
      <c r="J338" s="66"/>
      <c r="K338" s="67"/>
      <c r="L338" s="66"/>
      <c r="M338" s="67"/>
      <c r="N338" s="44"/>
      <c r="O338" s="22"/>
      <c r="P338" s="44">
        <v>16</v>
      </c>
      <c r="Q338" s="22">
        <v>16</v>
      </c>
      <c r="R338" s="44">
        <v>0</v>
      </c>
      <c r="S338" s="22">
        <v>0</v>
      </c>
      <c r="T338" s="44">
        <v>0</v>
      </c>
      <c r="U338" s="22">
        <v>0</v>
      </c>
      <c r="V338" s="44"/>
      <c r="W338" s="22"/>
    </row>
    <row r="339" spans="2:23" ht="13.5" thickBot="1" x14ac:dyDescent="0.25">
      <c r="B339" s="9" t="s">
        <v>244</v>
      </c>
      <c r="C339" s="10" t="s">
        <v>245</v>
      </c>
      <c r="D339" s="11">
        <v>1537</v>
      </c>
      <c r="E339" s="12">
        <v>1514</v>
      </c>
      <c r="F339" s="11">
        <v>1319</v>
      </c>
      <c r="G339" s="12">
        <v>1301</v>
      </c>
      <c r="H339" s="11">
        <v>1457</v>
      </c>
      <c r="I339" s="12">
        <v>1438</v>
      </c>
      <c r="J339" s="11">
        <v>1448</v>
      </c>
      <c r="K339" s="12">
        <v>1432</v>
      </c>
      <c r="L339" s="50">
        <f>SUM(L340:L343)</f>
        <v>1465</v>
      </c>
      <c r="M339" s="12">
        <f>SUM(M340:M343)</f>
        <v>1460</v>
      </c>
      <c r="N339" s="13">
        <f>SUM(N340:N343)</f>
        <v>1458</v>
      </c>
      <c r="O339" s="14">
        <f>SUM(O340:O343)</f>
        <v>1447</v>
      </c>
      <c r="P339" s="13">
        <v>1281</v>
      </c>
      <c r="Q339" s="14">
        <v>1272</v>
      </c>
      <c r="R339" s="13">
        <v>1154</v>
      </c>
      <c r="S339" s="14">
        <v>1144</v>
      </c>
      <c r="T339" s="13">
        <v>1272</v>
      </c>
      <c r="U339" s="14">
        <v>1264</v>
      </c>
      <c r="V339" s="13">
        <v>1342</v>
      </c>
      <c r="W339" s="14">
        <v>1323</v>
      </c>
    </row>
    <row r="340" spans="2:23" ht="22.5" x14ac:dyDescent="0.2">
      <c r="B340" s="23" t="s">
        <v>246</v>
      </c>
      <c r="C340" s="32" t="s">
        <v>247</v>
      </c>
      <c r="D340" s="34">
        <v>23</v>
      </c>
      <c r="E340" s="26">
        <v>16</v>
      </c>
      <c r="F340" s="34">
        <v>13</v>
      </c>
      <c r="G340" s="26">
        <v>8</v>
      </c>
      <c r="H340" s="34">
        <v>7</v>
      </c>
      <c r="I340" s="26">
        <v>6</v>
      </c>
      <c r="J340" s="34">
        <v>7</v>
      </c>
      <c r="K340" s="26">
        <v>4</v>
      </c>
      <c r="L340" s="34">
        <v>6</v>
      </c>
      <c r="M340" s="26">
        <v>6</v>
      </c>
      <c r="N340" s="35">
        <v>6</v>
      </c>
      <c r="O340" s="28">
        <v>6</v>
      </c>
      <c r="P340" s="35">
        <v>2</v>
      </c>
      <c r="Q340" s="28">
        <v>2</v>
      </c>
      <c r="R340" s="35">
        <v>2</v>
      </c>
      <c r="S340" s="28">
        <v>2</v>
      </c>
      <c r="T340" s="35">
        <v>7</v>
      </c>
      <c r="U340" s="28">
        <v>7</v>
      </c>
      <c r="V340" s="35">
        <v>11</v>
      </c>
      <c r="W340" s="28">
        <v>7</v>
      </c>
    </row>
    <row r="341" spans="2:23" x14ac:dyDescent="0.2">
      <c r="B341" s="23" t="s">
        <v>248</v>
      </c>
      <c r="C341" s="16" t="s">
        <v>249</v>
      </c>
      <c r="D341" s="34">
        <v>10</v>
      </c>
      <c r="E341" s="26">
        <v>10</v>
      </c>
      <c r="F341" s="34">
        <v>9</v>
      </c>
      <c r="G341" s="26">
        <v>9</v>
      </c>
      <c r="H341" s="34">
        <v>5</v>
      </c>
      <c r="I341" s="26">
        <v>3</v>
      </c>
      <c r="J341" s="34">
        <v>8</v>
      </c>
      <c r="K341" s="26">
        <v>8</v>
      </c>
      <c r="L341" s="34">
        <v>11</v>
      </c>
      <c r="M341" s="26">
        <v>11</v>
      </c>
      <c r="N341" s="35">
        <v>7</v>
      </c>
      <c r="O341" s="28">
        <v>7</v>
      </c>
      <c r="P341" s="35">
        <v>3</v>
      </c>
      <c r="Q341" s="28">
        <v>3</v>
      </c>
      <c r="R341" s="35">
        <v>5</v>
      </c>
      <c r="S341" s="28">
        <v>5</v>
      </c>
      <c r="T341" s="35">
        <v>8</v>
      </c>
      <c r="U341" s="28">
        <v>8</v>
      </c>
      <c r="V341" s="35">
        <v>8</v>
      </c>
      <c r="W341" s="28">
        <v>7</v>
      </c>
    </row>
    <row r="342" spans="2:23" ht="24.75" customHeight="1" x14ac:dyDescent="0.2">
      <c r="B342" s="23" t="s">
        <v>250</v>
      </c>
      <c r="C342" s="16" t="s">
        <v>251</v>
      </c>
      <c r="D342" s="34">
        <v>38</v>
      </c>
      <c r="E342" s="26">
        <v>38</v>
      </c>
      <c r="F342" s="34">
        <v>22</v>
      </c>
      <c r="G342" s="26">
        <v>22</v>
      </c>
      <c r="H342" s="34">
        <v>37</v>
      </c>
      <c r="I342" s="26">
        <v>37</v>
      </c>
      <c r="J342" s="34">
        <v>34</v>
      </c>
      <c r="K342" s="26">
        <v>34</v>
      </c>
      <c r="L342" s="34">
        <v>34</v>
      </c>
      <c r="M342" s="26">
        <v>34</v>
      </c>
      <c r="N342" s="35">
        <v>22</v>
      </c>
      <c r="O342" s="28">
        <v>22</v>
      </c>
      <c r="P342" s="35">
        <v>30</v>
      </c>
      <c r="Q342" s="28">
        <v>30</v>
      </c>
      <c r="R342" s="35">
        <v>21</v>
      </c>
      <c r="S342" s="28">
        <v>21</v>
      </c>
      <c r="T342" s="35">
        <v>28</v>
      </c>
      <c r="U342" s="28">
        <v>27</v>
      </c>
      <c r="V342" s="35">
        <v>28</v>
      </c>
      <c r="W342" s="28">
        <v>30</v>
      </c>
    </row>
    <row r="343" spans="2:23" ht="13.5" thickBot="1" x14ac:dyDescent="0.25">
      <c r="B343" s="23" t="s">
        <v>252</v>
      </c>
      <c r="C343" s="16" t="s">
        <v>253</v>
      </c>
      <c r="D343" s="34">
        <v>1466</v>
      </c>
      <c r="E343" s="26">
        <v>1450</v>
      </c>
      <c r="F343" s="34">
        <v>1275</v>
      </c>
      <c r="G343" s="26">
        <v>1262</v>
      </c>
      <c r="H343" s="34">
        <v>1408</v>
      </c>
      <c r="I343" s="26">
        <v>1392</v>
      </c>
      <c r="J343" s="34">
        <v>1399</v>
      </c>
      <c r="K343" s="26">
        <v>1386</v>
      </c>
      <c r="L343" s="34">
        <v>1414</v>
      </c>
      <c r="M343" s="26">
        <v>1409</v>
      </c>
      <c r="N343" s="35">
        <v>1423</v>
      </c>
      <c r="O343" s="28">
        <v>1412</v>
      </c>
      <c r="P343" s="35">
        <v>1246</v>
      </c>
      <c r="Q343" s="28">
        <v>1237</v>
      </c>
      <c r="R343" s="35">
        <v>1126</v>
      </c>
      <c r="S343" s="28">
        <v>1116</v>
      </c>
      <c r="T343" s="35">
        <v>1229</v>
      </c>
      <c r="U343" s="28">
        <v>1222</v>
      </c>
      <c r="V343" s="35">
        <v>1295</v>
      </c>
      <c r="W343" s="28">
        <v>1279</v>
      </c>
    </row>
    <row r="344" spans="2:23" ht="13.5" thickBot="1" x14ac:dyDescent="0.25">
      <c r="B344" s="9" t="s">
        <v>254</v>
      </c>
      <c r="C344" s="10" t="s">
        <v>255</v>
      </c>
      <c r="D344" s="11">
        <v>39346</v>
      </c>
      <c r="E344" s="12">
        <v>14870</v>
      </c>
      <c r="F344" s="11">
        <v>33338</v>
      </c>
      <c r="G344" s="12">
        <v>11792</v>
      </c>
      <c r="H344" s="11">
        <v>35044</v>
      </c>
      <c r="I344" s="12">
        <v>12536</v>
      </c>
      <c r="J344" s="11">
        <v>32159</v>
      </c>
      <c r="K344" s="12">
        <v>12257</v>
      </c>
      <c r="L344" s="50">
        <f>SUM(L345:L361)</f>
        <v>30171</v>
      </c>
      <c r="M344" s="12">
        <f>SUM(M345:M361)</f>
        <v>10222</v>
      </c>
      <c r="N344" s="13">
        <f>SUM(N345:N361)</f>
        <v>27997</v>
      </c>
      <c r="O344" s="14">
        <f>SUM(O345:O361)</f>
        <v>10013</v>
      </c>
      <c r="P344" s="13">
        <v>27792</v>
      </c>
      <c r="Q344" s="14">
        <v>9843</v>
      </c>
      <c r="R344" s="13">
        <v>24306</v>
      </c>
      <c r="S344" s="14">
        <v>9843</v>
      </c>
      <c r="T344" s="13">
        <v>23154</v>
      </c>
      <c r="U344" s="14">
        <v>9460</v>
      </c>
      <c r="V344" s="13">
        <v>23913</v>
      </c>
      <c r="W344" s="14">
        <v>9648</v>
      </c>
    </row>
    <row r="345" spans="2:23" x14ac:dyDescent="0.2">
      <c r="B345" s="31" t="s">
        <v>256</v>
      </c>
      <c r="C345" s="32" t="s">
        <v>257</v>
      </c>
      <c r="D345" s="24">
        <v>13266</v>
      </c>
      <c r="E345" s="25">
        <v>4028</v>
      </c>
      <c r="F345" s="24">
        <v>11333</v>
      </c>
      <c r="G345" s="25">
        <v>3212</v>
      </c>
      <c r="H345" s="24">
        <v>13155</v>
      </c>
      <c r="I345" s="25">
        <v>3746</v>
      </c>
      <c r="J345" s="24">
        <v>12739</v>
      </c>
      <c r="K345" s="25">
        <v>3968</v>
      </c>
      <c r="L345" s="24">
        <v>12413</v>
      </c>
      <c r="M345" s="25">
        <v>3513</v>
      </c>
      <c r="N345" s="27">
        <v>11481</v>
      </c>
      <c r="O345" s="33">
        <v>3643</v>
      </c>
      <c r="P345" s="27">
        <v>11115</v>
      </c>
      <c r="Q345" s="33">
        <v>3395</v>
      </c>
      <c r="R345" s="27">
        <v>9833</v>
      </c>
      <c r="S345" s="33">
        <v>3390</v>
      </c>
      <c r="T345" s="27">
        <v>9695</v>
      </c>
      <c r="U345" s="33">
        <v>3202</v>
      </c>
      <c r="V345" s="27">
        <v>10538</v>
      </c>
      <c r="W345" s="33">
        <v>3712</v>
      </c>
    </row>
    <row r="346" spans="2:23" x14ac:dyDescent="0.2">
      <c r="B346" s="23" t="s">
        <v>258</v>
      </c>
      <c r="C346" s="16" t="s">
        <v>259</v>
      </c>
      <c r="D346" s="34">
        <v>20134</v>
      </c>
      <c r="E346" s="26">
        <v>6412</v>
      </c>
      <c r="F346" s="34">
        <v>16645</v>
      </c>
      <c r="G346" s="26">
        <v>4596</v>
      </c>
      <c r="H346" s="34">
        <v>16067</v>
      </c>
      <c r="I346" s="26">
        <v>4388</v>
      </c>
      <c r="J346" s="34">
        <v>13327</v>
      </c>
      <c r="K346" s="26">
        <v>3512</v>
      </c>
      <c r="L346" s="34">
        <v>12821</v>
      </c>
      <c r="M346" s="26">
        <v>3011</v>
      </c>
      <c r="N346" s="35">
        <v>11615</v>
      </c>
      <c r="O346" s="28">
        <v>2626</v>
      </c>
      <c r="P346" s="35">
        <v>11579</v>
      </c>
      <c r="Q346" s="28">
        <v>2781</v>
      </c>
      <c r="R346" s="35">
        <v>9521</v>
      </c>
      <c r="S346" s="28">
        <v>2694</v>
      </c>
      <c r="T346" s="35">
        <v>8224</v>
      </c>
      <c r="U346" s="28">
        <v>2433</v>
      </c>
      <c r="V346" s="35">
        <v>7705</v>
      </c>
      <c r="W346" s="28">
        <v>2093</v>
      </c>
    </row>
    <row r="347" spans="2:23" x14ac:dyDescent="0.2">
      <c r="B347" s="23" t="s">
        <v>260</v>
      </c>
      <c r="C347" s="16" t="s">
        <v>261</v>
      </c>
      <c r="D347" s="34">
        <v>1389</v>
      </c>
      <c r="E347" s="26">
        <v>598</v>
      </c>
      <c r="F347" s="34">
        <v>1122</v>
      </c>
      <c r="G347" s="26">
        <v>498</v>
      </c>
      <c r="H347" s="34">
        <v>1158</v>
      </c>
      <c r="I347" s="26">
        <v>491</v>
      </c>
      <c r="J347" s="34">
        <v>918</v>
      </c>
      <c r="K347" s="26">
        <v>420</v>
      </c>
      <c r="L347" s="34">
        <v>690</v>
      </c>
      <c r="M347" s="26">
        <v>303</v>
      </c>
      <c r="N347" s="35">
        <v>647</v>
      </c>
      <c r="O347" s="28">
        <v>349</v>
      </c>
      <c r="P347" s="35">
        <v>670</v>
      </c>
      <c r="Q347" s="28">
        <v>306</v>
      </c>
      <c r="R347" s="35">
        <v>521</v>
      </c>
      <c r="S347" s="28">
        <v>339</v>
      </c>
      <c r="T347" s="35">
        <v>468</v>
      </c>
      <c r="U347" s="28">
        <v>247</v>
      </c>
      <c r="V347" s="35">
        <v>580</v>
      </c>
      <c r="W347" s="28">
        <v>297</v>
      </c>
    </row>
    <row r="348" spans="2:23" x14ac:dyDescent="0.2">
      <c r="B348" s="23" t="s">
        <v>262</v>
      </c>
      <c r="C348" s="16" t="s">
        <v>263</v>
      </c>
      <c r="D348" s="34">
        <v>134</v>
      </c>
      <c r="E348" s="26">
        <v>88</v>
      </c>
      <c r="F348" s="34">
        <v>146</v>
      </c>
      <c r="G348" s="26">
        <v>98</v>
      </c>
      <c r="H348" s="34">
        <v>153</v>
      </c>
      <c r="I348" s="26">
        <v>114</v>
      </c>
      <c r="J348" s="34">
        <v>150</v>
      </c>
      <c r="K348" s="26">
        <v>111</v>
      </c>
      <c r="L348" s="34">
        <v>174</v>
      </c>
      <c r="M348" s="26">
        <v>126</v>
      </c>
      <c r="N348" s="35">
        <v>132</v>
      </c>
      <c r="O348" s="28">
        <v>107</v>
      </c>
      <c r="P348" s="35">
        <v>168</v>
      </c>
      <c r="Q348" s="28">
        <v>115</v>
      </c>
      <c r="R348" s="35">
        <v>111</v>
      </c>
      <c r="S348" s="28">
        <v>86</v>
      </c>
      <c r="T348" s="35">
        <v>136</v>
      </c>
      <c r="U348" s="28">
        <v>94</v>
      </c>
      <c r="V348" s="35">
        <v>128</v>
      </c>
      <c r="W348" s="28">
        <v>97</v>
      </c>
    </row>
    <row r="349" spans="2:23" x14ac:dyDescent="0.2">
      <c r="B349" s="23" t="s">
        <v>264</v>
      </c>
      <c r="C349" s="16" t="s">
        <v>265</v>
      </c>
      <c r="D349" s="34">
        <v>167</v>
      </c>
      <c r="E349" s="26">
        <v>156</v>
      </c>
      <c r="F349" s="34">
        <v>147</v>
      </c>
      <c r="G349" s="26">
        <v>134</v>
      </c>
      <c r="H349" s="34">
        <v>79</v>
      </c>
      <c r="I349" s="26">
        <v>73</v>
      </c>
      <c r="J349" s="34">
        <v>57</v>
      </c>
      <c r="K349" s="26">
        <v>55</v>
      </c>
      <c r="L349" s="34">
        <v>45</v>
      </c>
      <c r="M349" s="26">
        <v>40</v>
      </c>
      <c r="N349" s="35">
        <v>51</v>
      </c>
      <c r="O349" s="28">
        <v>39</v>
      </c>
      <c r="P349" s="35">
        <v>63</v>
      </c>
      <c r="Q349" s="28">
        <v>54</v>
      </c>
      <c r="R349" s="35">
        <v>59</v>
      </c>
      <c r="S349" s="28">
        <v>54</v>
      </c>
      <c r="T349" s="35">
        <v>61</v>
      </c>
      <c r="U349" s="28">
        <v>55</v>
      </c>
      <c r="V349" s="35">
        <v>87</v>
      </c>
      <c r="W349" s="28">
        <v>75</v>
      </c>
    </row>
    <row r="350" spans="2:23" x14ac:dyDescent="0.2">
      <c r="B350" s="23" t="s">
        <v>266</v>
      </c>
      <c r="C350" s="16" t="s">
        <v>267</v>
      </c>
      <c r="D350" s="34">
        <v>489</v>
      </c>
      <c r="E350" s="26">
        <v>488</v>
      </c>
      <c r="F350" s="34">
        <v>282</v>
      </c>
      <c r="G350" s="26">
        <v>277</v>
      </c>
      <c r="H350" s="34">
        <v>359</v>
      </c>
      <c r="I350" s="26">
        <v>358</v>
      </c>
      <c r="J350" s="34">
        <v>370</v>
      </c>
      <c r="K350" s="26">
        <v>365</v>
      </c>
      <c r="L350" s="34">
        <v>542</v>
      </c>
      <c r="M350" s="26">
        <v>534</v>
      </c>
      <c r="N350" s="35">
        <v>444</v>
      </c>
      <c r="O350" s="28">
        <v>447</v>
      </c>
      <c r="P350" s="35">
        <v>478</v>
      </c>
      <c r="Q350" s="28">
        <v>469</v>
      </c>
      <c r="R350" s="35">
        <v>387</v>
      </c>
      <c r="S350" s="28">
        <v>377</v>
      </c>
      <c r="T350" s="35">
        <v>280</v>
      </c>
      <c r="U350" s="28">
        <v>271</v>
      </c>
      <c r="V350" s="35">
        <v>245</v>
      </c>
      <c r="W350" s="28">
        <v>232</v>
      </c>
    </row>
    <row r="351" spans="2:23" ht="22.5" x14ac:dyDescent="0.2">
      <c r="B351" s="23" t="s">
        <v>268</v>
      </c>
      <c r="C351" s="16" t="s">
        <v>269</v>
      </c>
      <c r="D351" s="34">
        <v>233</v>
      </c>
      <c r="E351" s="26">
        <v>135</v>
      </c>
      <c r="F351" s="34">
        <v>247</v>
      </c>
      <c r="G351" s="26">
        <v>176</v>
      </c>
      <c r="H351" s="34">
        <v>199</v>
      </c>
      <c r="I351" s="26">
        <v>127</v>
      </c>
      <c r="J351" s="34">
        <v>206</v>
      </c>
      <c r="K351" s="26">
        <v>129</v>
      </c>
      <c r="L351" s="34">
        <v>196</v>
      </c>
      <c r="M351" s="26">
        <v>122</v>
      </c>
      <c r="N351" s="35">
        <v>207</v>
      </c>
      <c r="O351" s="28">
        <v>111</v>
      </c>
      <c r="P351" s="35">
        <v>253</v>
      </c>
      <c r="Q351" s="28">
        <v>135</v>
      </c>
      <c r="R351" s="35">
        <v>141</v>
      </c>
      <c r="S351" s="28">
        <v>109</v>
      </c>
      <c r="T351" s="35">
        <v>151</v>
      </c>
      <c r="U351" s="28">
        <v>114</v>
      </c>
      <c r="V351" s="35">
        <v>199</v>
      </c>
      <c r="W351" s="28">
        <v>122</v>
      </c>
    </row>
    <row r="352" spans="2:23" x14ac:dyDescent="0.2">
      <c r="B352" s="23" t="s">
        <v>270</v>
      </c>
      <c r="C352" s="16" t="s">
        <v>271</v>
      </c>
      <c r="D352" s="34">
        <v>1214</v>
      </c>
      <c r="E352" s="26">
        <v>762</v>
      </c>
      <c r="F352" s="34">
        <v>1201</v>
      </c>
      <c r="G352" s="26">
        <v>738</v>
      </c>
      <c r="H352" s="34">
        <v>1281</v>
      </c>
      <c r="I352" s="26">
        <v>848</v>
      </c>
      <c r="J352" s="34">
        <v>1355</v>
      </c>
      <c r="K352" s="26">
        <v>922</v>
      </c>
      <c r="L352" s="34">
        <v>1313</v>
      </c>
      <c r="M352" s="26">
        <v>855</v>
      </c>
      <c r="N352" s="35">
        <v>1323</v>
      </c>
      <c r="O352" s="28">
        <v>826</v>
      </c>
      <c r="P352" s="35">
        <v>1593</v>
      </c>
      <c r="Q352" s="28">
        <v>951</v>
      </c>
      <c r="R352" s="35">
        <v>1784</v>
      </c>
      <c r="S352" s="28">
        <v>1151</v>
      </c>
      <c r="T352" s="35">
        <v>2058</v>
      </c>
      <c r="U352" s="28">
        <v>1254</v>
      </c>
      <c r="V352" s="35">
        <v>2007</v>
      </c>
      <c r="W352" s="28">
        <v>1193</v>
      </c>
    </row>
    <row r="353" spans="2:23" x14ac:dyDescent="0.2">
      <c r="B353" s="23" t="s">
        <v>272</v>
      </c>
      <c r="C353" s="16" t="s">
        <v>273</v>
      </c>
      <c r="D353" s="34">
        <v>1649</v>
      </c>
      <c r="E353" s="26">
        <v>1542</v>
      </c>
      <c r="F353" s="34">
        <v>1528</v>
      </c>
      <c r="G353" s="26">
        <v>1377</v>
      </c>
      <c r="H353" s="34">
        <v>2006</v>
      </c>
      <c r="I353" s="26">
        <v>1798</v>
      </c>
      <c r="J353" s="34">
        <v>2408</v>
      </c>
      <c r="K353" s="26">
        <v>2161</v>
      </c>
      <c r="L353" s="34">
        <v>1490</v>
      </c>
      <c r="M353" s="26">
        <v>1249</v>
      </c>
      <c r="N353" s="35">
        <v>1677</v>
      </c>
      <c r="O353" s="28">
        <v>1463</v>
      </c>
      <c r="P353" s="35">
        <v>1496</v>
      </c>
      <c r="Q353" s="28">
        <v>1274</v>
      </c>
      <c r="R353" s="35">
        <v>1515</v>
      </c>
      <c r="S353" s="28">
        <v>1227</v>
      </c>
      <c r="T353" s="35">
        <v>1760</v>
      </c>
      <c r="U353" s="28">
        <v>1481</v>
      </c>
      <c r="V353" s="35">
        <v>2030</v>
      </c>
      <c r="W353" s="28">
        <v>1456</v>
      </c>
    </row>
    <row r="354" spans="2:23" x14ac:dyDescent="0.2">
      <c r="B354" s="23" t="s">
        <v>274</v>
      </c>
      <c r="C354" s="16" t="s">
        <v>275</v>
      </c>
      <c r="D354" s="34">
        <v>31</v>
      </c>
      <c r="E354" s="26">
        <v>31</v>
      </c>
      <c r="F354" s="34">
        <v>159</v>
      </c>
      <c r="G354" s="26">
        <v>161</v>
      </c>
      <c r="H354" s="34">
        <v>108</v>
      </c>
      <c r="I354" s="26">
        <v>110</v>
      </c>
      <c r="J354" s="34">
        <v>141</v>
      </c>
      <c r="K354" s="26">
        <v>143</v>
      </c>
      <c r="L354" s="34">
        <v>109</v>
      </c>
      <c r="M354" s="26">
        <v>108</v>
      </c>
      <c r="N354" s="35">
        <v>48</v>
      </c>
      <c r="O354" s="28">
        <v>48</v>
      </c>
      <c r="P354" s="35">
        <v>36</v>
      </c>
      <c r="Q354" s="28">
        <v>36</v>
      </c>
      <c r="R354" s="35">
        <v>21</v>
      </c>
      <c r="S354" s="28">
        <v>21</v>
      </c>
      <c r="T354" s="35">
        <v>4</v>
      </c>
      <c r="U354" s="28">
        <v>4</v>
      </c>
      <c r="V354" s="35">
        <v>10</v>
      </c>
      <c r="W354" s="28">
        <v>10</v>
      </c>
    </row>
    <row r="355" spans="2:23" x14ac:dyDescent="0.2">
      <c r="B355" s="23" t="s">
        <v>276</v>
      </c>
      <c r="C355" s="16" t="s">
        <v>277</v>
      </c>
      <c r="D355" s="34">
        <v>3</v>
      </c>
      <c r="E355" s="26">
        <v>3</v>
      </c>
      <c r="F355" s="34">
        <v>10</v>
      </c>
      <c r="G355" s="26">
        <v>10</v>
      </c>
      <c r="H355" s="34">
        <v>4</v>
      </c>
      <c r="I355" s="26">
        <v>4</v>
      </c>
      <c r="J355" s="34">
        <v>102</v>
      </c>
      <c r="K355" s="26">
        <v>101</v>
      </c>
      <c r="L355" s="34">
        <v>11</v>
      </c>
      <c r="M355" s="26">
        <v>12</v>
      </c>
      <c r="N355" s="35">
        <v>2</v>
      </c>
      <c r="O355" s="28">
        <v>2</v>
      </c>
      <c r="P355" s="35">
        <v>2</v>
      </c>
      <c r="Q355" s="28">
        <v>2</v>
      </c>
      <c r="R355" s="35">
        <v>21</v>
      </c>
      <c r="S355" s="28">
        <v>21</v>
      </c>
      <c r="T355" s="35">
        <v>14</v>
      </c>
      <c r="U355" s="28">
        <v>14</v>
      </c>
      <c r="V355" s="35"/>
      <c r="W355" s="28"/>
    </row>
    <row r="356" spans="2:23" x14ac:dyDescent="0.2">
      <c r="B356" s="23" t="s">
        <v>278</v>
      </c>
      <c r="C356" s="16" t="s">
        <v>279</v>
      </c>
      <c r="D356" s="34">
        <v>15</v>
      </c>
      <c r="E356" s="26">
        <v>14</v>
      </c>
      <c r="F356" s="34">
        <v>16</v>
      </c>
      <c r="G356" s="26">
        <v>16</v>
      </c>
      <c r="H356" s="34">
        <v>16</v>
      </c>
      <c r="I356" s="26">
        <v>16</v>
      </c>
      <c r="J356" s="34">
        <v>13</v>
      </c>
      <c r="K356" s="26">
        <v>12</v>
      </c>
      <c r="L356" s="34">
        <v>9</v>
      </c>
      <c r="M356" s="26">
        <v>9</v>
      </c>
      <c r="N356" s="35">
        <v>81</v>
      </c>
      <c r="O356" s="28">
        <v>79</v>
      </c>
      <c r="P356" s="35">
        <v>4</v>
      </c>
      <c r="Q356" s="28">
        <v>4</v>
      </c>
      <c r="R356" s="35">
        <v>6</v>
      </c>
      <c r="S356" s="28">
        <v>6</v>
      </c>
      <c r="T356" s="35">
        <v>0</v>
      </c>
      <c r="U356" s="28">
        <v>0</v>
      </c>
      <c r="V356" s="35"/>
      <c r="W356" s="28"/>
    </row>
    <row r="357" spans="2:23" x14ac:dyDescent="0.2">
      <c r="B357" s="23" t="s">
        <v>280</v>
      </c>
      <c r="C357" s="16" t="s">
        <v>281</v>
      </c>
      <c r="D357" s="34">
        <v>23</v>
      </c>
      <c r="E357" s="26">
        <v>23</v>
      </c>
      <c r="F357" s="34">
        <v>7</v>
      </c>
      <c r="G357" s="26">
        <v>7</v>
      </c>
      <c r="H357" s="34">
        <v>5</v>
      </c>
      <c r="I357" s="26">
        <v>5</v>
      </c>
      <c r="J357" s="34">
        <v>3</v>
      </c>
      <c r="K357" s="26">
        <v>3</v>
      </c>
      <c r="L357" s="34">
        <v>8</v>
      </c>
      <c r="M357" s="26">
        <v>8</v>
      </c>
      <c r="N357" s="35">
        <v>6</v>
      </c>
      <c r="O357" s="28">
        <v>6</v>
      </c>
      <c r="P357" s="35">
        <v>9</v>
      </c>
      <c r="Q357" s="28">
        <v>9</v>
      </c>
      <c r="R357" s="35">
        <v>2</v>
      </c>
      <c r="S357" s="28">
        <v>2</v>
      </c>
      <c r="T357" s="35">
        <v>11</v>
      </c>
      <c r="U357" s="28">
        <v>10</v>
      </c>
      <c r="V357" s="35">
        <v>18</v>
      </c>
      <c r="W357" s="28">
        <v>18</v>
      </c>
    </row>
    <row r="358" spans="2:23" x14ac:dyDescent="0.2">
      <c r="B358" s="23" t="s">
        <v>282</v>
      </c>
      <c r="C358" s="16" t="s">
        <v>283</v>
      </c>
      <c r="D358" s="34">
        <v>24</v>
      </c>
      <c r="E358" s="26">
        <v>24</v>
      </c>
      <c r="F358" s="34">
        <v>27</v>
      </c>
      <c r="G358" s="26">
        <v>27</v>
      </c>
      <c r="H358" s="34">
        <v>25</v>
      </c>
      <c r="I358" s="26">
        <v>25</v>
      </c>
      <c r="J358" s="34">
        <v>11</v>
      </c>
      <c r="K358" s="26">
        <v>12</v>
      </c>
      <c r="L358" s="34">
        <v>17</v>
      </c>
      <c r="M358" s="26">
        <v>17</v>
      </c>
      <c r="N358" s="35">
        <v>11</v>
      </c>
      <c r="O358" s="28">
        <v>11</v>
      </c>
      <c r="P358" s="35">
        <v>15</v>
      </c>
      <c r="Q358" s="28">
        <v>15</v>
      </c>
      <c r="R358" s="35">
        <v>11</v>
      </c>
      <c r="S358" s="28">
        <v>12</v>
      </c>
      <c r="T358" s="35">
        <v>17</v>
      </c>
      <c r="U358" s="28">
        <v>17</v>
      </c>
      <c r="V358" s="35">
        <v>25</v>
      </c>
      <c r="W358" s="28">
        <v>25</v>
      </c>
    </row>
    <row r="359" spans="2:23" x14ac:dyDescent="0.2">
      <c r="B359" s="23" t="s">
        <v>284</v>
      </c>
      <c r="C359" s="16" t="s">
        <v>285</v>
      </c>
      <c r="D359" s="34">
        <v>38</v>
      </c>
      <c r="E359" s="26">
        <v>38</v>
      </c>
      <c r="F359" s="34">
        <v>16</v>
      </c>
      <c r="G359" s="26">
        <v>17</v>
      </c>
      <c r="H359" s="34">
        <v>17</v>
      </c>
      <c r="I359" s="26">
        <v>17</v>
      </c>
      <c r="J359" s="34">
        <v>63</v>
      </c>
      <c r="K359" s="26">
        <v>63</v>
      </c>
      <c r="L359" s="34">
        <v>7</v>
      </c>
      <c r="M359" s="26">
        <v>7</v>
      </c>
      <c r="N359" s="35">
        <v>3</v>
      </c>
      <c r="O359" s="28">
        <v>3</v>
      </c>
      <c r="P359" s="35">
        <v>19</v>
      </c>
      <c r="Q359" s="28">
        <v>19</v>
      </c>
      <c r="R359" s="35">
        <v>11</v>
      </c>
      <c r="S359" s="28">
        <v>11</v>
      </c>
      <c r="T359" s="35">
        <v>8</v>
      </c>
      <c r="U359" s="28">
        <v>8</v>
      </c>
      <c r="V359" s="35">
        <v>17</v>
      </c>
      <c r="W359" s="28">
        <v>17</v>
      </c>
    </row>
    <row r="360" spans="2:23" x14ac:dyDescent="0.2">
      <c r="B360" s="23" t="s">
        <v>286</v>
      </c>
      <c r="C360" s="32" t="s">
        <v>287</v>
      </c>
      <c r="D360" s="34">
        <v>172</v>
      </c>
      <c r="E360" s="26">
        <v>163</v>
      </c>
      <c r="F360" s="34">
        <v>181</v>
      </c>
      <c r="G360" s="26">
        <v>173</v>
      </c>
      <c r="H360" s="34">
        <v>162</v>
      </c>
      <c r="I360" s="26">
        <v>163</v>
      </c>
      <c r="J360" s="34">
        <v>164</v>
      </c>
      <c r="K360" s="26">
        <v>147</v>
      </c>
      <c r="L360" s="34">
        <v>215</v>
      </c>
      <c r="M360" s="26">
        <v>195</v>
      </c>
      <c r="N360" s="35">
        <v>181</v>
      </c>
      <c r="O360" s="28">
        <v>164</v>
      </c>
      <c r="P360" s="35">
        <v>206</v>
      </c>
      <c r="Q360" s="28">
        <v>192</v>
      </c>
      <c r="R360" s="35">
        <v>250</v>
      </c>
      <c r="S360" s="28">
        <v>230</v>
      </c>
      <c r="T360" s="35">
        <v>187</v>
      </c>
      <c r="U360" s="28">
        <v>170</v>
      </c>
      <c r="V360" s="35">
        <v>253</v>
      </c>
      <c r="W360" s="28">
        <v>225</v>
      </c>
    </row>
    <row r="361" spans="2:23" x14ac:dyDescent="0.2">
      <c r="B361" s="23" t="s">
        <v>288</v>
      </c>
      <c r="C361" s="32" t="s">
        <v>289</v>
      </c>
      <c r="D361" s="34">
        <v>365</v>
      </c>
      <c r="E361" s="26">
        <v>365</v>
      </c>
      <c r="F361" s="34">
        <v>271</v>
      </c>
      <c r="G361" s="26">
        <v>275</v>
      </c>
      <c r="H361" s="34">
        <v>250</v>
      </c>
      <c r="I361" s="26">
        <v>253</v>
      </c>
      <c r="J361" s="34">
        <v>132</v>
      </c>
      <c r="K361" s="26">
        <v>133</v>
      </c>
      <c r="L361" s="34">
        <v>111</v>
      </c>
      <c r="M361" s="26">
        <v>113</v>
      </c>
      <c r="N361" s="35">
        <v>88</v>
      </c>
      <c r="O361" s="28">
        <v>89</v>
      </c>
      <c r="P361" s="35">
        <v>86</v>
      </c>
      <c r="Q361" s="28">
        <v>86</v>
      </c>
      <c r="R361" s="35">
        <v>112</v>
      </c>
      <c r="S361" s="28">
        <v>113</v>
      </c>
      <c r="T361" s="35">
        <v>74</v>
      </c>
      <c r="U361" s="28">
        <v>81</v>
      </c>
      <c r="V361" s="35">
        <v>57</v>
      </c>
      <c r="W361" s="28">
        <v>62</v>
      </c>
    </row>
    <row r="362" spans="2:23" ht="22.5" x14ac:dyDescent="0.2">
      <c r="B362" s="73" t="s">
        <v>290</v>
      </c>
      <c r="C362" s="105" t="s">
        <v>291</v>
      </c>
      <c r="D362" s="40"/>
      <c r="E362" s="41"/>
      <c r="F362" s="40"/>
      <c r="G362" s="41"/>
      <c r="H362" s="40"/>
      <c r="I362" s="41"/>
      <c r="J362" s="40"/>
      <c r="K362" s="41"/>
      <c r="L362" s="40"/>
      <c r="M362" s="41"/>
      <c r="N362" s="42"/>
      <c r="O362" s="43"/>
      <c r="P362" s="42"/>
      <c r="Q362" s="43"/>
      <c r="R362" s="42"/>
      <c r="S362" s="43"/>
      <c r="T362" s="44">
        <v>6</v>
      </c>
      <c r="U362" s="22">
        <v>5</v>
      </c>
      <c r="V362" s="44">
        <v>14</v>
      </c>
      <c r="W362" s="22">
        <v>14</v>
      </c>
    </row>
    <row r="363" spans="2:23" x14ac:dyDescent="0.2">
      <c r="B363" s="4"/>
      <c r="C363" s="4"/>
      <c r="D363" s="4"/>
      <c r="E363" s="4"/>
      <c r="F363" s="4"/>
      <c r="G363" s="4"/>
    </row>
    <row r="364" spans="2:23" ht="13.5" thickBot="1" x14ac:dyDescent="0.25">
      <c r="B364" s="4"/>
      <c r="C364" s="4"/>
      <c r="D364" s="4"/>
      <c r="E364" s="4"/>
      <c r="F364" s="4"/>
      <c r="G364" s="4"/>
    </row>
    <row r="365" spans="2:23" ht="13.5" thickBot="1" x14ac:dyDescent="0.25">
      <c r="B365" s="1225" t="s">
        <v>0</v>
      </c>
      <c r="C365" s="1228" t="s">
        <v>1</v>
      </c>
      <c r="D365" s="1231" t="s">
        <v>2</v>
      </c>
      <c r="E365" s="1232"/>
      <c r="F365" s="1232"/>
      <c r="G365" s="1232"/>
      <c r="H365" s="1232"/>
      <c r="I365" s="1232"/>
      <c r="J365" s="1232"/>
      <c r="K365" s="1232"/>
      <c r="L365" s="1232"/>
      <c r="M365" s="1232"/>
      <c r="N365" s="1232"/>
      <c r="O365" s="1232"/>
      <c r="P365" s="1232"/>
      <c r="Q365" s="1232"/>
      <c r="R365" s="1232"/>
      <c r="S365" s="1232"/>
      <c r="T365" s="1232"/>
      <c r="U365" s="1232"/>
      <c r="V365" s="1232"/>
      <c r="W365" s="1233"/>
    </row>
    <row r="366" spans="2:23" ht="13.5" thickBot="1" x14ac:dyDescent="0.25">
      <c r="B366" s="1226"/>
      <c r="C366" s="1229"/>
      <c r="D366" s="1234" t="s">
        <v>3</v>
      </c>
      <c r="E366" s="1235"/>
      <c r="F366" s="1234" t="s">
        <v>4</v>
      </c>
      <c r="G366" s="1235"/>
      <c r="H366" s="1234" t="s">
        <v>5</v>
      </c>
      <c r="I366" s="1235"/>
      <c r="J366" s="1234" t="s">
        <v>6</v>
      </c>
      <c r="K366" s="1235"/>
      <c r="L366" s="1234" t="s">
        <v>7</v>
      </c>
      <c r="M366" s="1235"/>
      <c r="N366" s="1234" t="s">
        <v>8</v>
      </c>
      <c r="O366" s="1235"/>
      <c r="P366" s="1236" t="s">
        <v>9</v>
      </c>
      <c r="Q366" s="1237"/>
      <c r="R366" s="1236" t="s">
        <v>10</v>
      </c>
      <c r="S366" s="1237"/>
      <c r="T366" s="1236" t="s">
        <v>11</v>
      </c>
      <c r="U366" s="1237"/>
      <c r="V366" s="1236" t="s">
        <v>12</v>
      </c>
      <c r="W366" s="1237"/>
    </row>
    <row r="367" spans="2:23" ht="24.75" customHeight="1" thickBot="1" x14ac:dyDescent="0.25">
      <c r="B367" s="1227"/>
      <c r="C367" s="1230"/>
      <c r="D367" s="5" t="s">
        <v>13</v>
      </c>
      <c r="E367" s="6" t="s">
        <v>14</v>
      </c>
      <c r="F367" s="5" t="s">
        <v>13</v>
      </c>
      <c r="G367" s="6" t="s">
        <v>14</v>
      </c>
      <c r="H367" s="5" t="s">
        <v>13</v>
      </c>
      <c r="I367" s="6" t="s">
        <v>14</v>
      </c>
      <c r="J367" s="5" t="s">
        <v>13</v>
      </c>
      <c r="K367" s="6" t="s">
        <v>14</v>
      </c>
      <c r="L367" s="5" t="s">
        <v>13</v>
      </c>
      <c r="M367" s="6" t="s">
        <v>14</v>
      </c>
      <c r="N367" s="5" t="s">
        <v>13</v>
      </c>
      <c r="O367" s="6" t="s">
        <v>14</v>
      </c>
      <c r="P367" s="5" t="s">
        <v>13</v>
      </c>
      <c r="Q367" s="6" t="s">
        <v>14</v>
      </c>
      <c r="R367" s="5" t="s">
        <v>13</v>
      </c>
      <c r="S367" s="6" t="s">
        <v>14</v>
      </c>
      <c r="T367" s="7" t="s">
        <v>13</v>
      </c>
      <c r="U367" s="8" t="s">
        <v>14</v>
      </c>
      <c r="V367" s="7" t="s">
        <v>13</v>
      </c>
      <c r="W367" s="8" t="s">
        <v>14</v>
      </c>
    </row>
    <row r="368" spans="2:23" ht="23.25" thickBot="1" x14ac:dyDescent="0.25">
      <c r="B368" s="9" t="s">
        <v>292</v>
      </c>
      <c r="C368" s="106" t="s">
        <v>293</v>
      </c>
      <c r="D368" s="11">
        <v>1694</v>
      </c>
      <c r="E368" s="12">
        <v>1690</v>
      </c>
      <c r="F368" s="11">
        <v>1634</v>
      </c>
      <c r="G368" s="12">
        <v>1629</v>
      </c>
      <c r="H368" s="11">
        <v>1479</v>
      </c>
      <c r="I368" s="12">
        <v>1474</v>
      </c>
      <c r="J368" s="11">
        <v>1856</v>
      </c>
      <c r="K368" s="12">
        <v>1862</v>
      </c>
      <c r="L368" s="50">
        <f>SUM(L369:L387)</f>
        <v>1480</v>
      </c>
      <c r="M368" s="12">
        <f>SUM(M369:M387)</f>
        <v>1477</v>
      </c>
      <c r="N368" s="13">
        <f>SUM(N369:N387)</f>
        <v>1807</v>
      </c>
      <c r="O368" s="14">
        <f>SUM(O369:O387)</f>
        <v>1805</v>
      </c>
      <c r="P368" s="13">
        <v>1867</v>
      </c>
      <c r="Q368" s="14">
        <v>1871</v>
      </c>
      <c r="R368" s="13">
        <v>2268</v>
      </c>
      <c r="S368" s="14">
        <v>2265</v>
      </c>
      <c r="T368" s="13">
        <v>2377</v>
      </c>
      <c r="U368" s="14">
        <v>2407</v>
      </c>
      <c r="V368" s="13">
        <v>1878</v>
      </c>
      <c r="W368" s="14">
        <v>1872</v>
      </c>
    </row>
    <row r="369" spans="2:23" x14ac:dyDescent="0.2">
      <c r="B369" s="107" t="s">
        <v>294</v>
      </c>
      <c r="C369" s="32" t="s">
        <v>295</v>
      </c>
      <c r="D369" s="24">
        <v>213</v>
      </c>
      <c r="E369" s="25">
        <v>213</v>
      </c>
      <c r="F369" s="24">
        <v>374</v>
      </c>
      <c r="G369" s="25">
        <v>374</v>
      </c>
      <c r="H369" s="24">
        <v>393</v>
      </c>
      <c r="I369" s="25">
        <v>392</v>
      </c>
      <c r="J369" s="24">
        <v>355</v>
      </c>
      <c r="K369" s="25">
        <v>357</v>
      </c>
      <c r="L369" s="24">
        <v>418</v>
      </c>
      <c r="M369" s="25">
        <v>418</v>
      </c>
      <c r="N369" s="27">
        <v>480</v>
      </c>
      <c r="O369" s="33">
        <v>481</v>
      </c>
      <c r="P369" s="27">
        <v>401</v>
      </c>
      <c r="Q369" s="33">
        <v>404</v>
      </c>
      <c r="R369" s="27">
        <v>650</v>
      </c>
      <c r="S369" s="33">
        <v>653</v>
      </c>
      <c r="T369" s="27">
        <v>923</v>
      </c>
      <c r="U369" s="33">
        <v>925</v>
      </c>
      <c r="V369" s="27">
        <v>709</v>
      </c>
      <c r="W369" s="33">
        <v>709</v>
      </c>
    </row>
    <row r="370" spans="2:23" x14ac:dyDescent="0.2">
      <c r="B370" s="108" t="s">
        <v>296</v>
      </c>
      <c r="C370" s="16" t="s">
        <v>297</v>
      </c>
      <c r="D370" s="34">
        <v>408</v>
      </c>
      <c r="E370" s="26">
        <v>407</v>
      </c>
      <c r="F370" s="34">
        <v>338</v>
      </c>
      <c r="G370" s="26">
        <v>338</v>
      </c>
      <c r="H370" s="34">
        <v>239</v>
      </c>
      <c r="I370" s="26">
        <v>239</v>
      </c>
      <c r="J370" s="34">
        <v>262</v>
      </c>
      <c r="K370" s="26">
        <v>263</v>
      </c>
      <c r="L370" s="34">
        <v>170</v>
      </c>
      <c r="M370" s="26">
        <v>171</v>
      </c>
      <c r="N370" s="35">
        <v>263</v>
      </c>
      <c r="O370" s="28">
        <v>259</v>
      </c>
      <c r="P370" s="35">
        <v>276</v>
      </c>
      <c r="Q370" s="28">
        <v>275</v>
      </c>
      <c r="R370" s="35">
        <v>243</v>
      </c>
      <c r="S370" s="28">
        <v>236</v>
      </c>
      <c r="T370" s="35">
        <v>216</v>
      </c>
      <c r="U370" s="28">
        <v>213</v>
      </c>
      <c r="V370" s="35">
        <v>230</v>
      </c>
      <c r="W370" s="28">
        <v>224</v>
      </c>
    </row>
    <row r="371" spans="2:23" ht="22.5" x14ac:dyDescent="0.2">
      <c r="B371" s="108" t="s">
        <v>298</v>
      </c>
      <c r="C371" s="32" t="s">
        <v>299</v>
      </c>
      <c r="D371" s="34">
        <v>82</v>
      </c>
      <c r="E371" s="26">
        <v>82</v>
      </c>
      <c r="F371" s="34">
        <v>84</v>
      </c>
      <c r="G371" s="26">
        <v>84</v>
      </c>
      <c r="H371" s="34">
        <v>67</v>
      </c>
      <c r="I371" s="26">
        <v>67</v>
      </c>
      <c r="J371" s="34">
        <v>85</v>
      </c>
      <c r="K371" s="26">
        <v>85</v>
      </c>
      <c r="L371" s="34">
        <v>82</v>
      </c>
      <c r="M371" s="26">
        <v>82</v>
      </c>
      <c r="N371" s="35">
        <v>107</v>
      </c>
      <c r="O371" s="28">
        <v>107</v>
      </c>
      <c r="P371" s="35">
        <v>97</v>
      </c>
      <c r="Q371" s="28">
        <v>98</v>
      </c>
      <c r="R371" s="35">
        <v>129</v>
      </c>
      <c r="S371" s="28">
        <v>129</v>
      </c>
      <c r="T371" s="35">
        <v>194</v>
      </c>
      <c r="U371" s="28">
        <v>203</v>
      </c>
      <c r="V371" s="35">
        <v>117</v>
      </c>
      <c r="W371" s="28">
        <v>117</v>
      </c>
    </row>
    <row r="372" spans="2:23" ht="22.5" x14ac:dyDescent="0.2">
      <c r="B372" s="108" t="s">
        <v>300</v>
      </c>
      <c r="C372" s="32" t="s">
        <v>301</v>
      </c>
      <c r="D372" s="34">
        <v>6</v>
      </c>
      <c r="E372" s="26">
        <v>6</v>
      </c>
      <c r="F372" s="34">
        <v>15</v>
      </c>
      <c r="G372" s="26">
        <v>15</v>
      </c>
      <c r="H372" s="34">
        <v>9</v>
      </c>
      <c r="I372" s="26">
        <v>9</v>
      </c>
      <c r="J372" s="34">
        <v>39</v>
      </c>
      <c r="K372" s="26">
        <v>39</v>
      </c>
      <c r="L372" s="34">
        <v>21</v>
      </c>
      <c r="M372" s="26">
        <v>21</v>
      </c>
      <c r="N372" s="35">
        <v>14</v>
      </c>
      <c r="O372" s="28">
        <v>14</v>
      </c>
      <c r="P372" s="35">
        <v>10</v>
      </c>
      <c r="Q372" s="28">
        <v>10</v>
      </c>
      <c r="R372" s="35">
        <v>26</v>
      </c>
      <c r="S372" s="28">
        <v>26</v>
      </c>
      <c r="T372" s="35">
        <v>23</v>
      </c>
      <c r="U372" s="28">
        <v>24</v>
      </c>
      <c r="V372" s="35">
        <v>25</v>
      </c>
      <c r="W372" s="28">
        <v>25</v>
      </c>
    </row>
    <row r="373" spans="2:23" x14ac:dyDescent="0.2">
      <c r="B373" s="108" t="s">
        <v>302</v>
      </c>
      <c r="C373" s="32" t="s">
        <v>303</v>
      </c>
      <c r="D373" s="34">
        <v>18</v>
      </c>
      <c r="E373" s="26">
        <v>18</v>
      </c>
      <c r="F373" s="34">
        <v>35</v>
      </c>
      <c r="G373" s="26">
        <v>35</v>
      </c>
      <c r="H373" s="34">
        <v>19</v>
      </c>
      <c r="I373" s="26">
        <v>19</v>
      </c>
      <c r="J373" s="34">
        <v>92</v>
      </c>
      <c r="K373" s="26">
        <v>92</v>
      </c>
      <c r="L373" s="34">
        <v>167</v>
      </c>
      <c r="M373" s="26">
        <v>167</v>
      </c>
      <c r="N373" s="35">
        <v>81</v>
      </c>
      <c r="O373" s="28">
        <v>81</v>
      </c>
      <c r="P373" s="35">
        <v>8</v>
      </c>
      <c r="Q373" s="28">
        <v>8</v>
      </c>
      <c r="R373" s="35">
        <v>10</v>
      </c>
      <c r="S373" s="28">
        <v>10</v>
      </c>
      <c r="T373" s="35">
        <v>17</v>
      </c>
      <c r="U373" s="28">
        <v>17</v>
      </c>
      <c r="V373" s="35">
        <v>10</v>
      </c>
      <c r="W373" s="28">
        <v>10</v>
      </c>
    </row>
    <row r="374" spans="2:23" ht="22.5" x14ac:dyDescent="0.2">
      <c r="B374" s="108" t="s">
        <v>304</v>
      </c>
      <c r="C374" s="32" t="s">
        <v>305</v>
      </c>
      <c r="D374" s="34"/>
      <c r="E374" s="26"/>
      <c r="F374" s="34"/>
      <c r="G374" s="26"/>
      <c r="H374" s="34"/>
      <c r="I374" s="26"/>
      <c r="J374" s="34"/>
      <c r="K374" s="26"/>
      <c r="L374" s="34">
        <v>1</v>
      </c>
      <c r="M374" s="26"/>
      <c r="N374" s="35"/>
      <c r="O374" s="28"/>
      <c r="P374" s="35">
        <v>0</v>
      </c>
      <c r="Q374" s="28">
        <v>0</v>
      </c>
      <c r="R374" s="35">
        <v>0</v>
      </c>
      <c r="S374" s="28">
        <v>0</v>
      </c>
      <c r="T374" s="35">
        <v>0</v>
      </c>
      <c r="U374" s="28">
        <v>0</v>
      </c>
      <c r="V374" s="35"/>
      <c r="W374" s="28"/>
    </row>
    <row r="375" spans="2:23" x14ac:dyDescent="0.2">
      <c r="B375" s="108" t="s">
        <v>306</v>
      </c>
      <c r="C375" s="32" t="s">
        <v>307</v>
      </c>
      <c r="D375" s="34">
        <v>1</v>
      </c>
      <c r="E375" s="26">
        <v>1</v>
      </c>
      <c r="F375" s="34">
        <v>2</v>
      </c>
      <c r="G375" s="26">
        <v>2</v>
      </c>
      <c r="H375" s="34"/>
      <c r="I375" s="26"/>
      <c r="J375" s="34">
        <v>1</v>
      </c>
      <c r="K375" s="26">
        <v>1</v>
      </c>
      <c r="L375" s="34">
        <v>11</v>
      </c>
      <c r="M375" s="26">
        <v>11</v>
      </c>
      <c r="N375" s="35"/>
      <c r="O375" s="28"/>
      <c r="P375" s="35">
        <v>131</v>
      </c>
      <c r="Q375" s="28">
        <v>131</v>
      </c>
      <c r="R375" s="35">
        <v>0</v>
      </c>
      <c r="S375" s="28">
        <v>0</v>
      </c>
      <c r="T375" s="35">
        <v>15</v>
      </c>
      <c r="U375" s="28">
        <v>15</v>
      </c>
      <c r="V375" s="35"/>
      <c r="W375" s="28"/>
    </row>
    <row r="376" spans="2:23" x14ac:dyDescent="0.2">
      <c r="B376" s="108" t="s">
        <v>308</v>
      </c>
      <c r="C376" s="32" t="s">
        <v>309</v>
      </c>
      <c r="D376" s="34">
        <v>1</v>
      </c>
      <c r="E376" s="26">
        <v>1</v>
      </c>
      <c r="F376" s="34"/>
      <c r="G376" s="26"/>
      <c r="H376" s="34"/>
      <c r="I376" s="26"/>
      <c r="J376" s="34">
        <v>1</v>
      </c>
      <c r="K376" s="26">
        <v>1</v>
      </c>
      <c r="L376" s="34"/>
      <c r="M376" s="26"/>
      <c r="N376" s="35"/>
      <c r="O376" s="28"/>
      <c r="P376" s="35">
        <v>131</v>
      </c>
      <c r="Q376" s="28">
        <v>131</v>
      </c>
      <c r="R376" s="35">
        <v>0</v>
      </c>
      <c r="S376" s="28">
        <v>0</v>
      </c>
      <c r="T376" s="35">
        <v>14</v>
      </c>
      <c r="U376" s="28">
        <v>14</v>
      </c>
      <c r="V376" s="35"/>
      <c r="W376" s="28"/>
    </row>
    <row r="377" spans="2:23" x14ac:dyDescent="0.2">
      <c r="B377" s="108" t="s">
        <v>310</v>
      </c>
      <c r="C377" s="32" t="s">
        <v>311</v>
      </c>
      <c r="D377" s="34"/>
      <c r="E377" s="26"/>
      <c r="F377" s="34"/>
      <c r="G377" s="26"/>
      <c r="H377" s="34">
        <v>3</v>
      </c>
      <c r="I377" s="26">
        <v>3</v>
      </c>
      <c r="J377" s="34">
        <v>25</v>
      </c>
      <c r="K377" s="26">
        <v>25</v>
      </c>
      <c r="L377" s="34"/>
      <c r="M377" s="26"/>
      <c r="N377" s="35">
        <v>1</v>
      </c>
      <c r="O377" s="28">
        <v>1</v>
      </c>
      <c r="P377" s="35">
        <v>1</v>
      </c>
      <c r="Q377" s="28">
        <v>1</v>
      </c>
      <c r="R377" s="35">
        <v>0</v>
      </c>
      <c r="S377" s="28">
        <v>0</v>
      </c>
      <c r="T377" s="35">
        <v>0</v>
      </c>
      <c r="U377" s="28">
        <v>0</v>
      </c>
      <c r="V377" s="35"/>
      <c r="W377" s="28"/>
    </row>
    <row r="378" spans="2:23" x14ac:dyDescent="0.2">
      <c r="B378" s="108" t="s">
        <v>312</v>
      </c>
      <c r="C378" s="32" t="s">
        <v>313</v>
      </c>
      <c r="D378" s="34"/>
      <c r="E378" s="26"/>
      <c r="F378" s="34">
        <v>1</v>
      </c>
      <c r="G378" s="26">
        <v>1</v>
      </c>
      <c r="H378" s="34"/>
      <c r="I378" s="26"/>
      <c r="J378" s="34"/>
      <c r="K378" s="26"/>
      <c r="L378" s="34">
        <v>1</v>
      </c>
      <c r="M378" s="26">
        <v>1</v>
      </c>
      <c r="N378" s="35"/>
      <c r="O378" s="28"/>
      <c r="P378" s="35"/>
      <c r="Q378" s="28"/>
      <c r="R378" s="35">
        <v>0</v>
      </c>
      <c r="S378" s="28">
        <v>0</v>
      </c>
      <c r="T378" s="35">
        <v>1</v>
      </c>
      <c r="U378" s="28">
        <v>1</v>
      </c>
      <c r="V378" s="35"/>
      <c r="W378" s="28"/>
    </row>
    <row r="379" spans="2:23" x14ac:dyDescent="0.2">
      <c r="B379" s="108" t="s">
        <v>314</v>
      </c>
      <c r="C379" s="32" t="s">
        <v>315</v>
      </c>
      <c r="D379" s="34">
        <v>139</v>
      </c>
      <c r="E379" s="26">
        <v>140</v>
      </c>
      <c r="F379" s="34">
        <v>165</v>
      </c>
      <c r="G379" s="26">
        <v>166</v>
      </c>
      <c r="H379" s="34">
        <v>141</v>
      </c>
      <c r="I379" s="26">
        <v>141</v>
      </c>
      <c r="J379" s="34">
        <v>404</v>
      </c>
      <c r="K379" s="26">
        <v>409</v>
      </c>
      <c r="L379" s="34">
        <v>148</v>
      </c>
      <c r="M379" s="26">
        <v>148</v>
      </c>
      <c r="N379" s="35">
        <v>292</v>
      </c>
      <c r="O379" s="28">
        <v>293</v>
      </c>
      <c r="P379" s="35">
        <v>531</v>
      </c>
      <c r="Q379" s="28">
        <v>533</v>
      </c>
      <c r="R379" s="35">
        <v>604</v>
      </c>
      <c r="S379" s="28">
        <v>604</v>
      </c>
      <c r="T379" s="35">
        <v>241</v>
      </c>
      <c r="U379" s="28">
        <v>261</v>
      </c>
      <c r="V379" s="35">
        <v>309</v>
      </c>
      <c r="W379" s="28">
        <v>310</v>
      </c>
    </row>
    <row r="380" spans="2:23" x14ac:dyDescent="0.2">
      <c r="B380" s="108" t="s">
        <v>316</v>
      </c>
      <c r="C380" s="32" t="s">
        <v>317</v>
      </c>
      <c r="D380" s="34">
        <v>131</v>
      </c>
      <c r="E380" s="26">
        <v>124</v>
      </c>
      <c r="F380" s="34">
        <v>101</v>
      </c>
      <c r="G380" s="26">
        <v>99</v>
      </c>
      <c r="H380" s="34">
        <v>147</v>
      </c>
      <c r="I380" s="26">
        <v>140</v>
      </c>
      <c r="J380" s="34">
        <v>89</v>
      </c>
      <c r="K380" s="26">
        <v>87</v>
      </c>
      <c r="L380" s="34">
        <v>50</v>
      </c>
      <c r="M380" s="26">
        <v>48</v>
      </c>
      <c r="N380" s="35">
        <v>61</v>
      </c>
      <c r="O380" s="28">
        <v>59</v>
      </c>
      <c r="P380" s="35">
        <v>25</v>
      </c>
      <c r="Q380" s="28">
        <v>25</v>
      </c>
      <c r="R380" s="35">
        <v>41</v>
      </c>
      <c r="S380" s="28">
        <v>41</v>
      </c>
      <c r="T380" s="35">
        <v>128</v>
      </c>
      <c r="U380" s="28">
        <v>128</v>
      </c>
      <c r="V380" s="35">
        <v>34</v>
      </c>
      <c r="W380" s="28">
        <v>33</v>
      </c>
    </row>
    <row r="381" spans="2:23" x14ac:dyDescent="0.2">
      <c r="B381" s="108" t="s">
        <v>318</v>
      </c>
      <c r="C381" s="32" t="s">
        <v>319</v>
      </c>
      <c r="D381" s="34">
        <v>2</v>
      </c>
      <c r="E381" s="26">
        <v>2</v>
      </c>
      <c r="F381" s="34">
        <v>15</v>
      </c>
      <c r="G381" s="26">
        <v>15</v>
      </c>
      <c r="H381" s="34">
        <v>3</v>
      </c>
      <c r="I381" s="26">
        <v>3</v>
      </c>
      <c r="J381" s="34">
        <v>17</v>
      </c>
      <c r="K381" s="26">
        <v>17</v>
      </c>
      <c r="L381" s="34">
        <v>19</v>
      </c>
      <c r="M381" s="26">
        <v>19</v>
      </c>
      <c r="N381" s="35">
        <v>19</v>
      </c>
      <c r="O381" s="28">
        <v>19</v>
      </c>
      <c r="P381" s="35">
        <v>7</v>
      </c>
      <c r="Q381" s="28">
        <v>7</v>
      </c>
      <c r="R381" s="35">
        <v>23</v>
      </c>
      <c r="S381" s="28">
        <v>23</v>
      </c>
      <c r="T381" s="35">
        <v>25</v>
      </c>
      <c r="U381" s="28">
        <v>25</v>
      </c>
      <c r="V381" s="35">
        <v>30</v>
      </c>
      <c r="W381" s="28">
        <v>30</v>
      </c>
    </row>
    <row r="382" spans="2:23" x14ac:dyDescent="0.2">
      <c r="B382" s="108" t="s">
        <v>320</v>
      </c>
      <c r="C382" s="32" t="s">
        <v>321</v>
      </c>
      <c r="D382" s="34"/>
      <c r="E382" s="26"/>
      <c r="F382" s="34"/>
      <c r="G382" s="26"/>
      <c r="H382" s="34">
        <v>1</v>
      </c>
      <c r="I382" s="26">
        <v>1</v>
      </c>
      <c r="J382" s="34">
        <v>1</v>
      </c>
      <c r="K382" s="26">
        <v>1</v>
      </c>
      <c r="L382" s="34"/>
      <c r="M382" s="26"/>
      <c r="N382" s="35"/>
      <c r="O382" s="28"/>
      <c r="P382" s="35"/>
      <c r="Q382" s="28"/>
      <c r="R382" s="35">
        <v>0</v>
      </c>
      <c r="S382" s="28">
        <v>0</v>
      </c>
      <c r="T382" s="35">
        <v>0</v>
      </c>
      <c r="U382" s="28">
        <v>0</v>
      </c>
      <c r="V382" s="35"/>
      <c r="W382" s="28"/>
    </row>
    <row r="383" spans="2:23" x14ac:dyDescent="0.2">
      <c r="B383" s="108" t="s">
        <v>322</v>
      </c>
      <c r="C383" s="32" t="s">
        <v>323</v>
      </c>
      <c r="D383" s="34">
        <v>3</v>
      </c>
      <c r="E383" s="26">
        <v>3</v>
      </c>
      <c r="F383" s="34">
        <v>17</v>
      </c>
      <c r="G383" s="26">
        <v>14</v>
      </c>
      <c r="H383" s="34">
        <v>20</v>
      </c>
      <c r="I383" s="26">
        <v>20</v>
      </c>
      <c r="J383" s="34">
        <v>25</v>
      </c>
      <c r="K383" s="26">
        <v>24</v>
      </c>
      <c r="L383" s="34">
        <v>27</v>
      </c>
      <c r="M383" s="26">
        <v>27</v>
      </c>
      <c r="N383" s="35">
        <v>3</v>
      </c>
      <c r="O383" s="28">
        <v>3</v>
      </c>
      <c r="P383" s="35">
        <v>3</v>
      </c>
      <c r="Q383" s="28">
        <v>3</v>
      </c>
      <c r="R383" s="35">
        <v>19</v>
      </c>
      <c r="S383" s="28">
        <v>19</v>
      </c>
      <c r="T383" s="35">
        <v>2</v>
      </c>
      <c r="U383" s="28">
        <v>2</v>
      </c>
      <c r="V383" s="35">
        <v>1</v>
      </c>
      <c r="W383" s="28">
        <v>1</v>
      </c>
    </row>
    <row r="384" spans="2:23" ht="22.5" x14ac:dyDescent="0.2">
      <c r="B384" s="108" t="s">
        <v>324</v>
      </c>
      <c r="C384" s="32" t="s">
        <v>325</v>
      </c>
      <c r="D384" s="34">
        <v>1</v>
      </c>
      <c r="E384" s="26">
        <v>1</v>
      </c>
      <c r="F384" s="34"/>
      <c r="G384" s="26"/>
      <c r="H384" s="34">
        <v>1</v>
      </c>
      <c r="I384" s="26">
        <v>1</v>
      </c>
      <c r="J384" s="34"/>
      <c r="K384" s="26"/>
      <c r="L384" s="34"/>
      <c r="M384" s="26"/>
      <c r="N384" s="35">
        <v>1</v>
      </c>
      <c r="O384" s="28">
        <v>1</v>
      </c>
      <c r="P384" s="35">
        <v>1</v>
      </c>
      <c r="Q384" s="28">
        <v>1</v>
      </c>
      <c r="R384" s="35">
        <v>1</v>
      </c>
      <c r="S384" s="28">
        <v>1</v>
      </c>
      <c r="T384" s="35">
        <v>0</v>
      </c>
      <c r="U384" s="28">
        <v>0</v>
      </c>
      <c r="V384" s="35"/>
      <c r="W384" s="28"/>
    </row>
    <row r="385" spans="2:23" x14ac:dyDescent="0.2">
      <c r="B385" s="108" t="s">
        <v>326</v>
      </c>
      <c r="C385" s="16" t="s">
        <v>327</v>
      </c>
      <c r="D385" s="34">
        <v>1</v>
      </c>
      <c r="E385" s="26">
        <v>1</v>
      </c>
      <c r="F385" s="34">
        <v>5</v>
      </c>
      <c r="G385" s="26">
        <v>4</v>
      </c>
      <c r="H385" s="34">
        <v>2</v>
      </c>
      <c r="I385" s="26">
        <v>2</v>
      </c>
      <c r="J385" s="34">
        <v>3</v>
      </c>
      <c r="K385" s="26">
        <v>3</v>
      </c>
      <c r="L385" s="34">
        <v>2</v>
      </c>
      <c r="M385" s="26">
        <v>2</v>
      </c>
      <c r="N385" s="35">
        <v>2</v>
      </c>
      <c r="O385" s="28">
        <v>2</v>
      </c>
      <c r="P385" s="35"/>
      <c r="Q385" s="28"/>
      <c r="R385" s="35">
        <v>1</v>
      </c>
      <c r="S385" s="28">
        <v>1</v>
      </c>
      <c r="T385" s="35">
        <v>0</v>
      </c>
      <c r="U385" s="28">
        <v>0</v>
      </c>
      <c r="V385" s="35">
        <v>5</v>
      </c>
      <c r="W385" s="28">
        <v>5</v>
      </c>
    </row>
    <row r="386" spans="2:23" x14ac:dyDescent="0.2">
      <c r="B386" s="108" t="s">
        <v>328</v>
      </c>
      <c r="C386" s="32" t="s">
        <v>329</v>
      </c>
      <c r="D386" s="34">
        <v>685</v>
      </c>
      <c r="E386" s="26">
        <v>688</v>
      </c>
      <c r="F386" s="34">
        <v>453</v>
      </c>
      <c r="G386" s="26">
        <v>453</v>
      </c>
      <c r="H386" s="34">
        <v>401</v>
      </c>
      <c r="I386" s="26">
        <v>403</v>
      </c>
      <c r="J386" s="34">
        <v>399</v>
      </c>
      <c r="K386" s="26">
        <v>400</v>
      </c>
      <c r="L386" s="34">
        <v>357</v>
      </c>
      <c r="M386" s="26">
        <v>356</v>
      </c>
      <c r="N386" s="35">
        <v>430</v>
      </c>
      <c r="O386" s="28">
        <v>432</v>
      </c>
      <c r="P386" s="35">
        <v>204</v>
      </c>
      <c r="Q386" s="28">
        <v>203</v>
      </c>
      <c r="R386" s="35">
        <v>500</v>
      </c>
      <c r="S386" s="28">
        <v>498</v>
      </c>
      <c r="T386" s="35">
        <v>526</v>
      </c>
      <c r="U386" s="28">
        <v>527</v>
      </c>
      <c r="V386" s="35">
        <v>329</v>
      </c>
      <c r="W386" s="28">
        <v>329</v>
      </c>
    </row>
    <row r="387" spans="2:23" ht="13.5" thickBot="1" x14ac:dyDescent="0.25">
      <c r="B387" s="108" t="s">
        <v>330</v>
      </c>
      <c r="C387" s="16" t="s">
        <v>331</v>
      </c>
      <c r="D387" s="34">
        <v>3</v>
      </c>
      <c r="E387" s="26">
        <v>3</v>
      </c>
      <c r="F387" s="34">
        <v>29</v>
      </c>
      <c r="G387" s="26">
        <v>29</v>
      </c>
      <c r="H387" s="34">
        <v>34</v>
      </c>
      <c r="I387" s="26">
        <v>35</v>
      </c>
      <c r="J387" s="34">
        <v>58</v>
      </c>
      <c r="K387" s="26">
        <v>58</v>
      </c>
      <c r="L387" s="34">
        <v>6</v>
      </c>
      <c r="M387" s="26">
        <v>6</v>
      </c>
      <c r="N387" s="35">
        <v>53</v>
      </c>
      <c r="O387" s="28">
        <v>53</v>
      </c>
      <c r="P387" s="35">
        <v>41</v>
      </c>
      <c r="Q387" s="28">
        <v>41</v>
      </c>
      <c r="R387" s="35">
        <v>21</v>
      </c>
      <c r="S387" s="28">
        <v>24</v>
      </c>
      <c r="T387" s="35">
        <v>52</v>
      </c>
      <c r="U387" s="28">
        <v>52</v>
      </c>
      <c r="V387" s="35">
        <v>79</v>
      </c>
      <c r="W387" s="28">
        <v>79</v>
      </c>
    </row>
    <row r="388" spans="2:23" ht="23.25" thickBot="1" x14ac:dyDescent="0.25">
      <c r="B388" s="9" t="s">
        <v>332</v>
      </c>
      <c r="C388" s="106" t="s">
        <v>333</v>
      </c>
      <c r="D388" s="11">
        <v>707</v>
      </c>
      <c r="E388" s="12">
        <v>642</v>
      </c>
      <c r="F388" s="11">
        <v>1172</v>
      </c>
      <c r="G388" s="12">
        <v>1072</v>
      </c>
      <c r="H388" s="11">
        <v>1553</v>
      </c>
      <c r="I388" s="12">
        <v>1396</v>
      </c>
      <c r="J388" s="11">
        <v>1703</v>
      </c>
      <c r="K388" s="12">
        <v>1561</v>
      </c>
      <c r="L388" s="50">
        <f>SUM(L389:L395)</f>
        <v>1186</v>
      </c>
      <c r="M388" s="12">
        <f>SUM(M389:M395)</f>
        <v>979</v>
      </c>
      <c r="N388" s="13">
        <f>SUM(N389:N395)</f>
        <v>1376</v>
      </c>
      <c r="O388" s="14">
        <f>SUM(O389:O395)</f>
        <v>1232</v>
      </c>
      <c r="P388" s="13">
        <v>2812</v>
      </c>
      <c r="Q388" s="14">
        <v>2650</v>
      </c>
      <c r="R388" s="13">
        <v>1033</v>
      </c>
      <c r="S388" s="14">
        <v>629</v>
      </c>
      <c r="T388" s="13">
        <v>1297</v>
      </c>
      <c r="U388" s="14">
        <v>734</v>
      </c>
      <c r="V388" s="13">
        <v>1540</v>
      </c>
      <c r="W388" s="14">
        <v>841</v>
      </c>
    </row>
    <row r="389" spans="2:23" x14ac:dyDescent="0.2">
      <c r="B389" s="31" t="s">
        <v>334</v>
      </c>
      <c r="C389" s="32" t="s">
        <v>335</v>
      </c>
      <c r="D389" s="24">
        <v>16</v>
      </c>
      <c r="E389" s="25">
        <v>12</v>
      </c>
      <c r="F389" s="24">
        <v>16</v>
      </c>
      <c r="G389" s="25">
        <v>13</v>
      </c>
      <c r="H389" s="24">
        <v>29</v>
      </c>
      <c r="I389" s="25">
        <v>21</v>
      </c>
      <c r="J389" s="24">
        <v>115</v>
      </c>
      <c r="K389" s="25">
        <v>110</v>
      </c>
      <c r="L389" s="24">
        <v>7</v>
      </c>
      <c r="M389" s="25">
        <v>5</v>
      </c>
      <c r="N389" s="27">
        <v>16</v>
      </c>
      <c r="O389" s="33">
        <v>13</v>
      </c>
      <c r="P389" s="27">
        <v>15</v>
      </c>
      <c r="Q389" s="33">
        <v>13</v>
      </c>
      <c r="R389" s="27">
        <v>19</v>
      </c>
      <c r="S389" s="33">
        <v>6</v>
      </c>
      <c r="T389" s="27">
        <v>32</v>
      </c>
      <c r="U389" s="33">
        <v>6</v>
      </c>
      <c r="V389" s="27">
        <v>31</v>
      </c>
      <c r="W389" s="33">
        <v>13</v>
      </c>
    </row>
    <row r="390" spans="2:23" x14ac:dyDescent="0.2">
      <c r="B390" s="23" t="s">
        <v>336</v>
      </c>
      <c r="C390" s="32" t="s">
        <v>337</v>
      </c>
      <c r="D390" s="34">
        <v>4</v>
      </c>
      <c r="E390" s="26">
        <v>3</v>
      </c>
      <c r="F390" s="34">
        <v>1</v>
      </c>
      <c r="G390" s="26">
        <v>1</v>
      </c>
      <c r="H390" s="34">
        <v>2</v>
      </c>
      <c r="I390" s="26">
        <v>2</v>
      </c>
      <c r="J390" s="34">
        <v>4</v>
      </c>
      <c r="K390" s="26">
        <v>2</v>
      </c>
      <c r="L390" s="34">
        <v>11</v>
      </c>
      <c r="M390" s="26">
        <v>10</v>
      </c>
      <c r="N390" s="35">
        <v>1</v>
      </c>
      <c r="O390" s="28">
        <v>1</v>
      </c>
      <c r="P390" s="35">
        <v>8</v>
      </c>
      <c r="Q390" s="28">
        <v>4</v>
      </c>
      <c r="R390" s="35">
        <v>7</v>
      </c>
      <c r="S390" s="28">
        <v>3</v>
      </c>
      <c r="T390" s="35">
        <v>10</v>
      </c>
      <c r="U390" s="28">
        <v>4</v>
      </c>
      <c r="V390" s="35">
        <v>5</v>
      </c>
      <c r="W390" s="28">
        <v>2</v>
      </c>
    </row>
    <row r="391" spans="2:23" x14ac:dyDescent="0.2">
      <c r="B391" s="23" t="s">
        <v>338</v>
      </c>
      <c r="C391" s="32" t="s">
        <v>339</v>
      </c>
      <c r="D391" s="34">
        <v>2</v>
      </c>
      <c r="E391" s="26">
        <v>2</v>
      </c>
      <c r="F391" s="34">
        <v>4</v>
      </c>
      <c r="G391" s="26">
        <v>4</v>
      </c>
      <c r="H391" s="34">
        <v>7</v>
      </c>
      <c r="I391" s="26">
        <v>3</v>
      </c>
      <c r="J391" s="34">
        <v>6</v>
      </c>
      <c r="K391" s="26">
        <v>2</v>
      </c>
      <c r="L391" s="34">
        <v>7</v>
      </c>
      <c r="M391" s="26">
        <v>7</v>
      </c>
      <c r="N391" s="35"/>
      <c r="O391" s="28"/>
      <c r="P391" s="35">
        <v>5</v>
      </c>
      <c r="Q391" s="28">
        <v>1</v>
      </c>
      <c r="R391" s="35">
        <v>12</v>
      </c>
      <c r="S391" s="28">
        <v>3</v>
      </c>
      <c r="T391" s="35">
        <v>21</v>
      </c>
      <c r="U391" s="28">
        <v>1</v>
      </c>
      <c r="V391" s="35">
        <v>25</v>
      </c>
      <c r="W391" s="28">
        <v>7</v>
      </c>
    </row>
    <row r="392" spans="2:23" x14ac:dyDescent="0.2">
      <c r="B392" s="23" t="s">
        <v>340</v>
      </c>
      <c r="C392" s="32" t="s">
        <v>341</v>
      </c>
      <c r="D392" s="34">
        <v>4</v>
      </c>
      <c r="E392" s="26">
        <v>4</v>
      </c>
      <c r="F392" s="34">
        <v>3</v>
      </c>
      <c r="G392" s="26">
        <v>3</v>
      </c>
      <c r="H392" s="34">
        <v>5</v>
      </c>
      <c r="I392" s="26">
        <v>4</v>
      </c>
      <c r="J392" s="34">
        <v>1</v>
      </c>
      <c r="K392" s="26">
        <v>1</v>
      </c>
      <c r="L392" s="34">
        <v>1</v>
      </c>
      <c r="M392" s="26">
        <v>0</v>
      </c>
      <c r="N392" s="35"/>
      <c r="O392" s="28"/>
      <c r="P392" s="35">
        <v>2</v>
      </c>
      <c r="Q392" s="28">
        <v>2</v>
      </c>
      <c r="R392" s="35">
        <v>1</v>
      </c>
      <c r="S392" s="28">
        <v>1</v>
      </c>
      <c r="T392" s="35">
        <v>2</v>
      </c>
      <c r="U392" s="28">
        <v>1</v>
      </c>
      <c r="V392" s="35">
        <v>8</v>
      </c>
      <c r="W392" s="28">
        <v>3</v>
      </c>
    </row>
    <row r="393" spans="2:23" x14ac:dyDescent="0.2">
      <c r="B393" s="23" t="s">
        <v>342</v>
      </c>
      <c r="C393" s="32" t="s">
        <v>343</v>
      </c>
      <c r="D393" s="34">
        <v>86</v>
      </c>
      <c r="E393" s="26">
        <v>86</v>
      </c>
      <c r="F393" s="34">
        <v>169</v>
      </c>
      <c r="G393" s="26">
        <v>169</v>
      </c>
      <c r="H393" s="34">
        <v>80</v>
      </c>
      <c r="I393" s="26">
        <v>82</v>
      </c>
      <c r="J393" s="34">
        <v>52</v>
      </c>
      <c r="K393" s="26">
        <v>51</v>
      </c>
      <c r="L393" s="34">
        <v>37</v>
      </c>
      <c r="M393" s="26">
        <v>35</v>
      </c>
      <c r="N393" s="35">
        <v>32</v>
      </c>
      <c r="O393" s="28">
        <v>39</v>
      </c>
      <c r="P393" s="35">
        <v>946</v>
      </c>
      <c r="Q393" s="28">
        <v>942</v>
      </c>
      <c r="R393" s="35">
        <v>26</v>
      </c>
      <c r="S393" s="28">
        <v>23</v>
      </c>
      <c r="T393" s="35">
        <v>70</v>
      </c>
      <c r="U393" s="28">
        <v>67</v>
      </c>
      <c r="V393" s="35">
        <v>39</v>
      </c>
      <c r="W393" s="28">
        <v>38</v>
      </c>
    </row>
    <row r="394" spans="2:23" x14ac:dyDescent="0.2">
      <c r="B394" s="23" t="s">
        <v>344</v>
      </c>
      <c r="C394" s="32" t="s">
        <v>345</v>
      </c>
      <c r="D394" s="34">
        <v>583</v>
      </c>
      <c r="E394" s="26">
        <v>525</v>
      </c>
      <c r="F394" s="34">
        <v>960</v>
      </c>
      <c r="G394" s="26">
        <v>864</v>
      </c>
      <c r="H394" s="34">
        <v>1361</v>
      </c>
      <c r="I394" s="26">
        <v>1215</v>
      </c>
      <c r="J394" s="34">
        <v>1365</v>
      </c>
      <c r="K394" s="26">
        <v>1238</v>
      </c>
      <c r="L394" s="34">
        <v>1114</v>
      </c>
      <c r="M394" s="26">
        <v>915</v>
      </c>
      <c r="N394" s="35">
        <v>1310</v>
      </c>
      <c r="O394" s="28">
        <v>1162</v>
      </c>
      <c r="P394" s="35">
        <v>1785</v>
      </c>
      <c r="Q394" s="28">
        <v>1639</v>
      </c>
      <c r="R394" s="35">
        <v>951</v>
      </c>
      <c r="S394" s="28">
        <v>579</v>
      </c>
      <c r="T394" s="35">
        <v>1158</v>
      </c>
      <c r="U394" s="28">
        <v>651</v>
      </c>
      <c r="V394" s="35">
        <v>1425</v>
      </c>
      <c r="W394" s="28">
        <v>771</v>
      </c>
    </row>
    <row r="395" spans="2:23" ht="13.5" thickBot="1" x14ac:dyDescent="0.25">
      <c r="B395" s="23" t="s">
        <v>346</v>
      </c>
      <c r="C395" s="32" t="s">
        <v>347</v>
      </c>
      <c r="D395" s="34">
        <v>12</v>
      </c>
      <c r="E395" s="26">
        <v>10</v>
      </c>
      <c r="F395" s="34">
        <v>19</v>
      </c>
      <c r="G395" s="26">
        <v>18</v>
      </c>
      <c r="H395" s="34">
        <v>69</v>
      </c>
      <c r="I395" s="26">
        <v>69</v>
      </c>
      <c r="J395" s="34">
        <v>160</v>
      </c>
      <c r="K395" s="26">
        <v>157</v>
      </c>
      <c r="L395" s="34">
        <v>9</v>
      </c>
      <c r="M395" s="26">
        <v>7</v>
      </c>
      <c r="N395" s="35">
        <v>17</v>
      </c>
      <c r="O395" s="28">
        <v>17</v>
      </c>
      <c r="P395" s="35">
        <v>51</v>
      </c>
      <c r="Q395" s="28">
        <v>49</v>
      </c>
      <c r="R395" s="35">
        <v>17</v>
      </c>
      <c r="S395" s="28">
        <v>14</v>
      </c>
      <c r="T395" s="35">
        <v>4</v>
      </c>
      <c r="U395" s="28">
        <v>4</v>
      </c>
      <c r="V395" s="35">
        <v>7</v>
      </c>
      <c r="W395" s="28">
        <v>7</v>
      </c>
    </row>
    <row r="396" spans="2:23" ht="13.5" thickBot="1" x14ac:dyDescent="0.25">
      <c r="B396" s="9" t="s">
        <v>348</v>
      </c>
      <c r="C396" s="106" t="s">
        <v>349</v>
      </c>
      <c r="D396" s="11">
        <v>3714</v>
      </c>
      <c r="E396" s="12">
        <v>3687</v>
      </c>
      <c r="F396" s="11">
        <v>4157</v>
      </c>
      <c r="G396" s="12">
        <v>4132</v>
      </c>
      <c r="H396" s="11">
        <v>4572</v>
      </c>
      <c r="I396" s="12">
        <v>4558</v>
      </c>
      <c r="J396" s="11">
        <v>4002</v>
      </c>
      <c r="K396" s="12">
        <v>3987</v>
      </c>
      <c r="L396" s="50">
        <f>SUM(L397:L406)</f>
        <v>4444</v>
      </c>
      <c r="M396" s="12">
        <f>SUM(M397:M406)</f>
        <v>4423</v>
      </c>
      <c r="N396" s="13">
        <f>SUM(N397:N406)</f>
        <v>3803</v>
      </c>
      <c r="O396" s="14">
        <f>SUM(O397:O406)</f>
        <v>3790</v>
      </c>
      <c r="P396" s="13">
        <v>3647</v>
      </c>
      <c r="Q396" s="14">
        <v>3679</v>
      </c>
      <c r="R396" s="13">
        <v>3876</v>
      </c>
      <c r="S396" s="14">
        <v>3863</v>
      </c>
      <c r="T396" s="13">
        <v>4006</v>
      </c>
      <c r="U396" s="14">
        <v>4046</v>
      </c>
      <c r="V396" s="13">
        <v>3319</v>
      </c>
      <c r="W396" s="14">
        <v>3311</v>
      </c>
    </row>
    <row r="397" spans="2:23" x14ac:dyDescent="0.2">
      <c r="B397" s="31" t="s">
        <v>350</v>
      </c>
      <c r="C397" s="32" t="s">
        <v>351</v>
      </c>
      <c r="D397" s="24">
        <v>204</v>
      </c>
      <c r="E397" s="25">
        <v>196</v>
      </c>
      <c r="F397" s="24">
        <v>113</v>
      </c>
      <c r="G397" s="25">
        <v>98</v>
      </c>
      <c r="H397" s="24">
        <v>187</v>
      </c>
      <c r="I397" s="25">
        <v>179</v>
      </c>
      <c r="J397" s="24">
        <v>67</v>
      </c>
      <c r="K397" s="25">
        <v>55</v>
      </c>
      <c r="L397" s="24">
        <v>135</v>
      </c>
      <c r="M397" s="25">
        <v>127</v>
      </c>
      <c r="N397" s="27">
        <v>102</v>
      </c>
      <c r="O397" s="33">
        <v>97</v>
      </c>
      <c r="P397" s="27">
        <v>93</v>
      </c>
      <c r="Q397" s="33">
        <v>87</v>
      </c>
      <c r="R397" s="27">
        <v>67</v>
      </c>
      <c r="S397" s="33">
        <v>62</v>
      </c>
      <c r="T397" s="27">
        <v>67</v>
      </c>
      <c r="U397" s="33">
        <v>61</v>
      </c>
      <c r="V397" s="27">
        <v>32</v>
      </c>
      <c r="W397" s="33">
        <v>30</v>
      </c>
    </row>
    <row r="398" spans="2:23" x14ac:dyDescent="0.2">
      <c r="B398" s="23" t="s">
        <v>352</v>
      </c>
      <c r="C398" s="16" t="s">
        <v>353</v>
      </c>
      <c r="D398" s="34">
        <v>2</v>
      </c>
      <c r="E398" s="26">
        <v>2</v>
      </c>
      <c r="F398" s="34"/>
      <c r="G398" s="26"/>
      <c r="H398" s="34"/>
      <c r="I398" s="26"/>
      <c r="J398" s="34"/>
      <c r="K398" s="26"/>
      <c r="L398" s="34">
        <v>2</v>
      </c>
      <c r="M398" s="26">
        <v>2</v>
      </c>
      <c r="N398" s="35">
        <v>1</v>
      </c>
      <c r="O398" s="28">
        <v>1</v>
      </c>
      <c r="P398" s="35"/>
      <c r="Q398" s="28"/>
      <c r="R398" s="35">
        <v>0</v>
      </c>
      <c r="S398" s="28">
        <v>0</v>
      </c>
      <c r="T398" s="35">
        <v>0</v>
      </c>
      <c r="U398" s="28">
        <v>0</v>
      </c>
      <c r="V398" s="35"/>
      <c r="W398" s="28"/>
    </row>
    <row r="399" spans="2:23" x14ac:dyDescent="0.2">
      <c r="B399" s="23" t="s">
        <v>354</v>
      </c>
      <c r="C399" s="16" t="s">
        <v>355</v>
      </c>
      <c r="D399" s="34">
        <v>18</v>
      </c>
      <c r="E399" s="26">
        <v>18</v>
      </c>
      <c r="F399" s="34">
        <v>9</v>
      </c>
      <c r="G399" s="26">
        <v>8</v>
      </c>
      <c r="H399" s="34">
        <v>8</v>
      </c>
      <c r="I399" s="26">
        <v>8</v>
      </c>
      <c r="J399" s="34">
        <v>4</v>
      </c>
      <c r="K399" s="26">
        <v>4</v>
      </c>
      <c r="L399" s="34">
        <v>6</v>
      </c>
      <c r="M399" s="26">
        <v>6</v>
      </c>
      <c r="N399" s="35">
        <v>1</v>
      </c>
      <c r="O399" s="28">
        <v>1</v>
      </c>
      <c r="P399" s="35"/>
      <c r="Q399" s="28"/>
      <c r="R399" s="35">
        <v>0</v>
      </c>
      <c r="S399" s="28">
        <v>0</v>
      </c>
      <c r="T399" s="35">
        <v>0</v>
      </c>
      <c r="U399" s="28">
        <v>0</v>
      </c>
      <c r="V399" s="35">
        <v>2</v>
      </c>
      <c r="W399" s="28">
        <v>2</v>
      </c>
    </row>
    <row r="400" spans="2:23" ht="22.5" x14ac:dyDescent="0.2">
      <c r="B400" s="23" t="s">
        <v>356</v>
      </c>
      <c r="C400" s="16" t="s">
        <v>357</v>
      </c>
      <c r="D400" s="34">
        <v>2</v>
      </c>
      <c r="E400" s="26">
        <v>2</v>
      </c>
      <c r="F400" s="34">
        <v>2</v>
      </c>
      <c r="G400" s="26">
        <v>2</v>
      </c>
      <c r="H400" s="34">
        <v>6</v>
      </c>
      <c r="I400" s="26">
        <v>6</v>
      </c>
      <c r="J400" s="34">
        <v>2</v>
      </c>
      <c r="K400" s="26">
        <v>2</v>
      </c>
      <c r="L400" s="34">
        <v>1</v>
      </c>
      <c r="M400" s="26">
        <v>1</v>
      </c>
      <c r="N400" s="35">
        <v>1</v>
      </c>
      <c r="O400" s="28">
        <v>1</v>
      </c>
      <c r="P400" s="35">
        <v>2</v>
      </c>
      <c r="Q400" s="28">
        <v>2</v>
      </c>
      <c r="R400" s="35">
        <v>8</v>
      </c>
      <c r="S400" s="28">
        <v>8</v>
      </c>
      <c r="T400" s="35">
        <v>1</v>
      </c>
      <c r="U400" s="28">
        <v>1</v>
      </c>
      <c r="V400" s="35"/>
      <c r="W400" s="28"/>
    </row>
    <row r="401" spans="2:23" x14ac:dyDescent="0.2">
      <c r="B401" s="23" t="s">
        <v>358</v>
      </c>
      <c r="C401" s="16" t="s">
        <v>359</v>
      </c>
      <c r="D401" s="34">
        <v>2238</v>
      </c>
      <c r="E401" s="26">
        <v>2223</v>
      </c>
      <c r="F401" s="34">
        <v>2154</v>
      </c>
      <c r="G401" s="26">
        <v>2151</v>
      </c>
      <c r="H401" s="34">
        <v>2388</v>
      </c>
      <c r="I401" s="26">
        <v>2382</v>
      </c>
      <c r="J401" s="34">
        <v>1995</v>
      </c>
      <c r="K401" s="26">
        <v>1994</v>
      </c>
      <c r="L401" s="34">
        <v>1767</v>
      </c>
      <c r="M401" s="26">
        <v>1760</v>
      </c>
      <c r="N401" s="35">
        <v>1952</v>
      </c>
      <c r="O401" s="28">
        <v>1944</v>
      </c>
      <c r="P401" s="35">
        <v>2155</v>
      </c>
      <c r="Q401" s="28">
        <v>2136</v>
      </c>
      <c r="R401" s="35">
        <v>1743</v>
      </c>
      <c r="S401" s="28">
        <v>1738</v>
      </c>
      <c r="T401" s="35">
        <v>1979</v>
      </c>
      <c r="U401" s="28">
        <v>2008</v>
      </c>
      <c r="V401" s="35">
        <v>1354</v>
      </c>
      <c r="W401" s="28">
        <v>1346</v>
      </c>
    </row>
    <row r="402" spans="2:23" x14ac:dyDescent="0.2">
      <c r="B402" s="23" t="s">
        <v>360</v>
      </c>
      <c r="C402" s="16" t="s">
        <v>361</v>
      </c>
      <c r="D402" s="34">
        <v>1030</v>
      </c>
      <c r="E402" s="26">
        <v>1030</v>
      </c>
      <c r="F402" s="34">
        <v>1653</v>
      </c>
      <c r="G402" s="26">
        <v>1652</v>
      </c>
      <c r="H402" s="34">
        <v>1781</v>
      </c>
      <c r="I402" s="26">
        <v>1784</v>
      </c>
      <c r="J402" s="34">
        <v>1759</v>
      </c>
      <c r="K402" s="26">
        <v>1764</v>
      </c>
      <c r="L402" s="34">
        <v>2323</v>
      </c>
      <c r="M402" s="26">
        <v>2321</v>
      </c>
      <c r="N402" s="35">
        <v>1564</v>
      </c>
      <c r="O402" s="28">
        <v>1562</v>
      </c>
      <c r="P402" s="35">
        <v>1149</v>
      </c>
      <c r="Q402" s="28">
        <v>1207</v>
      </c>
      <c r="R402" s="35">
        <v>1362</v>
      </c>
      <c r="S402" s="28">
        <v>1357</v>
      </c>
      <c r="T402" s="35">
        <v>1385</v>
      </c>
      <c r="U402" s="28">
        <v>1400</v>
      </c>
      <c r="V402" s="35">
        <v>1483</v>
      </c>
      <c r="W402" s="28">
        <v>1484</v>
      </c>
    </row>
    <row r="403" spans="2:23" x14ac:dyDescent="0.2">
      <c r="B403" s="23" t="s">
        <v>362</v>
      </c>
      <c r="C403" s="16" t="s">
        <v>363</v>
      </c>
      <c r="D403" s="34">
        <v>42</v>
      </c>
      <c r="E403" s="26">
        <v>40</v>
      </c>
      <c r="F403" s="34">
        <v>67</v>
      </c>
      <c r="G403" s="26">
        <v>62</v>
      </c>
      <c r="H403" s="34">
        <v>116</v>
      </c>
      <c r="I403" s="26">
        <v>113</v>
      </c>
      <c r="J403" s="34">
        <v>82</v>
      </c>
      <c r="K403" s="26">
        <v>78</v>
      </c>
      <c r="L403" s="34">
        <v>56</v>
      </c>
      <c r="M403" s="26">
        <v>52</v>
      </c>
      <c r="N403" s="35">
        <v>82</v>
      </c>
      <c r="O403" s="28">
        <v>83</v>
      </c>
      <c r="P403" s="35">
        <v>71</v>
      </c>
      <c r="Q403" s="28">
        <v>71</v>
      </c>
      <c r="R403" s="35">
        <v>66</v>
      </c>
      <c r="S403" s="28">
        <v>67</v>
      </c>
      <c r="T403" s="35">
        <v>89</v>
      </c>
      <c r="U403" s="28">
        <v>88</v>
      </c>
      <c r="V403" s="35">
        <v>110</v>
      </c>
      <c r="W403" s="28">
        <v>110</v>
      </c>
    </row>
    <row r="404" spans="2:23" x14ac:dyDescent="0.2">
      <c r="B404" s="23" t="s">
        <v>364</v>
      </c>
      <c r="C404" s="32" t="s">
        <v>365</v>
      </c>
      <c r="D404" s="34">
        <v>171</v>
      </c>
      <c r="E404" s="26">
        <v>169</v>
      </c>
      <c r="F404" s="34">
        <v>143</v>
      </c>
      <c r="G404" s="26">
        <v>143</v>
      </c>
      <c r="H404" s="34">
        <v>76</v>
      </c>
      <c r="I404" s="26">
        <v>76</v>
      </c>
      <c r="J404" s="34">
        <v>89</v>
      </c>
      <c r="K404" s="26">
        <v>86</v>
      </c>
      <c r="L404" s="34">
        <v>148</v>
      </c>
      <c r="M404" s="26">
        <v>148</v>
      </c>
      <c r="N404" s="35">
        <v>95</v>
      </c>
      <c r="O404" s="28">
        <v>96</v>
      </c>
      <c r="P404" s="35">
        <v>175</v>
      </c>
      <c r="Q404" s="28">
        <v>174</v>
      </c>
      <c r="R404" s="35">
        <v>628</v>
      </c>
      <c r="S404" s="28">
        <v>629</v>
      </c>
      <c r="T404" s="35">
        <v>483</v>
      </c>
      <c r="U404" s="28">
        <v>486</v>
      </c>
      <c r="V404" s="35">
        <v>246</v>
      </c>
      <c r="W404" s="28">
        <v>247</v>
      </c>
    </row>
    <row r="405" spans="2:23" ht="22.5" x14ac:dyDescent="0.2">
      <c r="B405" s="23" t="s">
        <v>366</v>
      </c>
      <c r="C405" s="32" t="s">
        <v>367</v>
      </c>
      <c r="D405" s="34"/>
      <c r="E405" s="26"/>
      <c r="F405" s="34">
        <v>10</v>
      </c>
      <c r="G405" s="26">
        <v>10</v>
      </c>
      <c r="H405" s="34">
        <v>1</v>
      </c>
      <c r="I405" s="26">
        <v>1</v>
      </c>
      <c r="J405" s="34">
        <v>1</v>
      </c>
      <c r="K405" s="26">
        <v>1</v>
      </c>
      <c r="L405" s="34">
        <v>4</v>
      </c>
      <c r="M405" s="26">
        <v>4</v>
      </c>
      <c r="N405" s="35">
        <v>5</v>
      </c>
      <c r="O405" s="28">
        <v>5</v>
      </c>
      <c r="P405" s="35"/>
      <c r="Q405" s="28"/>
      <c r="R405" s="35">
        <v>0</v>
      </c>
      <c r="S405" s="28">
        <v>0</v>
      </c>
      <c r="T405" s="35">
        <v>1</v>
      </c>
      <c r="U405" s="28">
        <v>1</v>
      </c>
      <c r="V405" s="35">
        <v>91</v>
      </c>
      <c r="W405" s="28">
        <v>91</v>
      </c>
    </row>
    <row r="406" spans="2:23" ht="22.5" x14ac:dyDescent="0.2">
      <c r="B406" s="23" t="s">
        <v>368</v>
      </c>
      <c r="C406" s="107" t="s">
        <v>369</v>
      </c>
      <c r="D406" s="34">
        <v>7</v>
      </c>
      <c r="E406" s="26">
        <v>7</v>
      </c>
      <c r="F406" s="34">
        <v>6</v>
      </c>
      <c r="G406" s="26">
        <v>6</v>
      </c>
      <c r="H406" s="34">
        <v>9</v>
      </c>
      <c r="I406" s="26">
        <v>9</v>
      </c>
      <c r="J406" s="34">
        <v>3</v>
      </c>
      <c r="K406" s="26">
        <v>3</v>
      </c>
      <c r="L406" s="34">
        <v>2</v>
      </c>
      <c r="M406" s="26">
        <v>2</v>
      </c>
      <c r="N406" s="35"/>
      <c r="O406" s="28"/>
      <c r="P406" s="35">
        <v>2</v>
      </c>
      <c r="Q406" s="28">
        <v>2</v>
      </c>
      <c r="R406" s="35">
        <v>2</v>
      </c>
      <c r="S406" s="28">
        <v>2</v>
      </c>
      <c r="T406" s="35">
        <v>1</v>
      </c>
      <c r="U406" s="28">
        <v>1</v>
      </c>
      <c r="V406" s="35">
        <v>1</v>
      </c>
      <c r="W406" s="28">
        <v>1</v>
      </c>
    </row>
    <row r="407" spans="2:23" x14ac:dyDescent="0.2">
      <c r="B407" s="4"/>
      <c r="C407" s="4"/>
      <c r="D407" s="4"/>
      <c r="E407" s="4"/>
      <c r="F407" s="4"/>
      <c r="G407" s="4"/>
    </row>
    <row r="408" spans="2:23" ht="13.5" thickBot="1" x14ac:dyDescent="0.25">
      <c r="B408" s="4"/>
      <c r="C408" s="4"/>
      <c r="D408" s="4"/>
      <c r="E408" s="4"/>
      <c r="F408" s="4"/>
      <c r="G408" s="4"/>
    </row>
    <row r="409" spans="2:23" ht="13.5" thickBot="1" x14ac:dyDescent="0.25">
      <c r="B409" s="1225" t="s">
        <v>0</v>
      </c>
      <c r="C409" s="1228" t="s">
        <v>1</v>
      </c>
      <c r="D409" s="1231" t="s">
        <v>2</v>
      </c>
      <c r="E409" s="1232"/>
      <c r="F409" s="1232"/>
      <c r="G409" s="1232"/>
      <c r="H409" s="1232"/>
      <c r="I409" s="1232"/>
      <c r="J409" s="1232"/>
      <c r="K409" s="1232"/>
      <c r="L409" s="1232"/>
      <c r="M409" s="1232"/>
      <c r="N409" s="1232"/>
      <c r="O409" s="1232"/>
      <c r="P409" s="1232"/>
      <c r="Q409" s="1232"/>
      <c r="R409" s="1232"/>
      <c r="S409" s="1232"/>
      <c r="T409" s="1232"/>
      <c r="U409" s="1232"/>
      <c r="V409" s="1232"/>
      <c r="W409" s="1233"/>
    </row>
    <row r="410" spans="2:23" ht="13.5" thickBot="1" x14ac:dyDescent="0.25">
      <c r="B410" s="1226"/>
      <c r="C410" s="1229"/>
      <c r="D410" s="1234" t="s">
        <v>3</v>
      </c>
      <c r="E410" s="1235"/>
      <c r="F410" s="1234" t="s">
        <v>4</v>
      </c>
      <c r="G410" s="1235"/>
      <c r="H410" s="1234" t="s">
        <v>5</v>
      </c>
      <c r="I410" s="1235"/>
      <c r="J410" s="1234" t="s">
        <v>6</v>
      </c>
      <c r="K410" s="1235"/>
      <c r="L410" s="1234" t="s">
        <v>7</v>
      </c>
      <c r="M410" s="1235"/>
      <c r="N410" s="1234" t="s">
        <v>8</v>
      </c>
      <c r="O410" s="1235"/>
      <c r="P410" s="1236" t="s">
        <v>9</v>
      </c>
      <c r="Q410" s="1237"/>
      <c r="R410" s="1236" t="s">
        <v>10</v>
      </c>
      <c r="S410" s="1237"/>
      <c r="T410" s="1236" t="s">
        <v>11</v>
      </c>
      <c r="U410" s="1237"/>
      <c r="V410" s="1236" t="s">
        <v>12</v>
      </c>
      <c r="W410" s="1237"/>
    </row>
    <row r="411" spans="2:23" ht="13.5" thickBot="1" x14ac:dyDescent="0.25">
      <c r="B411" s="1227"/>
      <c r="C411" s="1230"/>
      <c r="D411" s="5" t="s">
        <v>13</v>
      </c>
      <c r="E411" s="6" t="s">
        <v>14</v>
      </c>
      <c r="F411" s="5" t="s">
        <v>13</v>
      </c>
      <c r="G411" s="6" t="s">
        <v>14</v>
      </c>
      <c r="H411" s="5" t="s">
        <v>13</v>
      </c>
      <c r="I411" s="6" t="s">
        <v>14</v>
      </c>
      <c r="J411" s="5" t="s">
        <v>13</v>
      </c>
      <c r="K411" s="6" t="s">
        <v>14</v>
      </c>
      <c r="L411" s="5" t="s">
        <v>13</v>
      </c>
      <c r="M411" s="6" t="s">
        <v>14</v>
      </c>
      <c r="N411" s="5" t="s">
        <v>13</v>
      </c>
      <c r="O411" s="6" t="s">
        <v>14</v>
      </c>
      <c r="P411" s="5" t="s">
        <v>13</v>
      </c>
      <c r="Q411" s="6" t="s">
        <v>14</v>
      </c>
      <c r="R411" s="5" t="s">
        <v>13</v>
      </c>
      <c r="S411" s="6" t="s">
        <v>14</v>
      </c>
      <c r="T411" s="7" t="s">
        <v>13</v>
      </c>
      <c r="U411" s="8" t="s">
        <v>14</v>
      </c>
      <c r="V411" s="7" t="s">
        <v>13</v>
      </c>
      <c r="W411" s="8" t="s">
        <v>14</v>
      </c>
    </row>
    <row r="412" spans="2:23" ht="18.75" customHeight="1" thickBot="1" x14ac:dyDescent="0.25">
      <c r="B412" s="9" t="s">
        <v>370</v>
      </c>
      <c r="C412" s="106" t="s">
        <v>371</v>
      </c>
      <c r="D412" s="11">
        <v>107</v>
      </c>
      <c r="E412" s="12">
        <v>106</v>
      </c>
      <c r="F412" s="11">
        <v>45</v>
      </c>
      <c r="G412" s="12">
        <v>45</v>
      </c>
      <c r="H412" s="11">
        <v>41</v>
      </c>
      <c r="I412" s="12">
        <v>41</v>
      </c>
      <c r="J412" s="11">
        <v>8</v>
      </c>
      <c r="K412" s="12">
        <v>8</v>
      </c>
      <c r="L412" s="50">
        <f>SUM(L413:L417)</f>
        <v>82</v>
      </c>
      <c r="M412" s="12">
        <f>SUM(M413:M417)</f>
        <v>82</v>
      </c>
      <c r="N412" s="13">
        <f>SUM(N413:N417)</f>
        <v>131</v>
      </c>
      <c r="O412" s="14">
        <f>SUM(O413:O417)</f>
        <v>131</v>
      </c>
      <c r="P412" s="13">
        <v>18</v>
      </c>
      <c r="Q412" s="14">
        <v>18</v>
      </c>
      <c r="R412" s="13">
        <v>13</v>
      </c>
      <c r="S412" s="14">
        <v>12</v>
      </c>
      <c r="T412" s="13">
        <v>5</v>
      </c>
      <c r="U412" s="14">
        <v>4</v>
      </c>
      <c r="V412" s="13">
        <v>13</v>
      </c>
      <c r="W412" s="14">
        <v>13</v>
      </c>
    </row>
    <row r="413" spans="2:23" ht="22.5" x14ac:dyDescent="0.2">
      <c r="B413" s="31" t="s">
        <v>372</v>
      </c>
      <c r="C413" s="32" t="s">
        <v>373</v>
      </c>
      <c r="D413" s="24">
        <v>2</v>
      </c>
      <c r="E413" s="25">
        <v>2</v>
      </c>
      <c r="F413" s="24">
        <v>3</v>
      </c>
      <c r="G413" s="25">
        <v>3</v>
      </c>
      <c r="H413" s="24"/>
      <c r="I413" s="25"/>
      <c r="J413" s="24"/>
      <c r="K413" s="25"/>
      <c r="L413" s="24"/>
      <c r="M413" s="25"/>
      <c r="N413" s="27"/>
      <c r="O413" s="33"/>
      <c r="P413" s="27"/>
      <c r="Q413" s="33"/>
      <c r="R413" s="27">
        <v>0</v>
      </c>
      <c r="S413" s="33">
        <v>0</v>
      </c>
      <c r="T413" s="27">
        <v>0</v>
      </c>
      <c r="U413" s="33">
        <v>0</v>
      </c>
      <c r="V413" s="27"/>
      <c r="W413" s="33"/>
    </row>
    <row r="414" spans="2:23" ht="22.5" x14ac:dyDescent="0.2">
      <c r="B414" s="23" t="s">
        <v>374</v>
      </c>
      <c r="C414" s="16" t="s">
        <v>375</v>
      </c>
      <c r="D414" s="34">
        <v>42</v>
      </c>
      <c r="E414" s="26">
        <v>42</v>
      </c>
      <c r="F414" s="34">
        <v>14</v>
      </c>
      <c r="G414" s="26">
        <v>14</v>
      </c>
      <c r="H414" s="34">
        <v>6</v>
      </c>
      <c r="I414" s="26">
        <v>6</v>
      </c>
      <c r="J414" s="34">
        <v>3</v>
      </c>
      <c r="K414" s="26">
        <v>3</v>
      </c>
      <c r="L414" s="34">
        <v>2</v>
      </c>
      <c r="M414" s="26">
        <v>2</v>
      </c>
      <c r="N414" s="35">
        <v>1</v>
      </c>
      <c r="O414" s="28">
        <v>1</v>
      </c>
      <c r="P414" s="35">
        <v>2</v>
      </c>
      <c r="Q414" s="28">
        <v>2</v>
      </c>
      <c r="R414" s="35">
        <v>1</v>
      </c>
      <c r="S414" s="28">
        <v>1</v>
      </c>
      <c r="T414" s="35">
        <v>1</v>
      </c>
      <c r="U414" s="28">
        <v>0</v>
      </c>
      <c r="V414" s="35"/>
      <c r="W414" s="28"/>
    </row>
    <row r="415" spans="2:23" ht="22.5" x14ac:dyDescent="0.2">
      <c r="B415" s="23" t="s">
        <v>376</v>
      </c>
      <c r="C415" s="32" t="s">
        <v>377</v>
      </c>
      <c r="D415" s="34">
        <v>10</v>
      </c>
      <c r="E415" s="26">
        <v>10</v>
      </c>
      <c r="F415" s="34">
        <v>6</v>
      </c>
      <c r="G415" s="26">
        <v>6</v>
      </c>
      <c r="H415" s="34">
        <v>13</v>
      </c>
      <c r="I415" s="26">
        <v>13</v>
      </c>
      <c r="J415" s="34"/>
      <c r="K415" s="26"/>
      <c r="L415" s="34"/>
      <c r="M415" s="26"/>
      <c r="N415" s="35"/>
      <c r="O415" s="28"/>
      <c r="P415" s="35"/>
      <c r="Q415" s="28"/>
      <c r="R415" s="35">
        <v>0</v>
      </c>
      <c r="S415" s="28">
        <v>0</v>
      </c>
      <c r="T415" s="35">
        <v>0</v>
      </c>
      <c r="U415" s="28">
        <v>0</v>
      </c>
      <c r="V415" s="35"/>
      <c r="W415" s="28"/>
    </row>
    <row r="416" spans="2:23" x14ac:dyDescent="0.2">
      <c r="B416" s="23" t="s">
        <v>378</v>
      </c>
      <c r="C416" s="32" t="s">
        <v>379</v>
      </c>
      <c r="D416" s="34">
        <v>53</v>
      </c>
      <c r="E416" s="26">
        <v>52</v>
      </c>
      <c r="F416" s="34">
        <v>21</v>
      </c>
      <c r="G416" s="26">
        <v>21</v>
      </c>
      <c r="H416" s="34">
        <v>21</v>
      </c>
      <c r="I416" s="26">
        <v>21</v>
      </c>
      <c r="J416" s="34">
        <v>5</v>
      </c>
      <c r="K416" s="26">
        <v>5</v>
      </c>
      <c r="L416" s="34">
        <v>80</v>
      </c>
      <c r="M416" s="26">
        <v>80</v>
      </c>
      <c r="N416" s="35">
        <v>130</v>
      </c>
      <c r="O416" s="28">
        <v>130</v>
      </c>
      <c r="P416" s="35">
        <v>16</v>
      </c>
      <c r="Q416" s="28">
        <v>16</v>
      </c>
      <c r="R416" s="35">
        <v>12</v>
      </c>
      <c r="S416" s="28">
        <v>11</v>
      </c>
      <c r="T416" s="35">
        <v>4</v>
      </c>
      <c r="U416" s="28">
        <v>4</v>
      </c>
      <c r="V416" s="35">
        <v>13</v>
      </c>
      <c r="W416" s="28">
        <v>13</v>
      </c>
    </row>
    <row r="417" spans="2:23" ht="23.25" thickBot="1" x14ac:dyDescent="0.25">
      <c r="B417" s="88" t="s">
        <v>380</v>
      </c>
      <c r="C417" s="32" t="s">
        <v>381</v>
      </c>
      <c r="D417" s="66"/>
      <c r="E417" s="67"/>
      <c r="F417" s="66">
        <v>1</v>
      </c>
      <c r="G417" s="67">
        <v>1</v>
      </c>
      <c r="H417" s="66">
        <v>1</v>
      </c>
      <c r="I417" s="67">
        <v>1</v>
      </c>
      <c r="J417" s="66"/>
      <c r="K417" s="67"/>
      <c r="L417" s="66"/>
      <c r="M417" s="67"/>
      <c r="N417" s="44"/>
      <c r="O417" s="22"/>
      <c r="P417" s="44"/>
      <c r="Q417" s="22"/>
      <c r="R417" s="44">
        <v>0</v>
      </c>
      <c r="S417" s="22">
        <v>0</v>
      </c>
      <c r="T417" s="44">
        <v>0</v>
      </c>
      <c r="U417" s="22">
        <v>0</v>
      </c>
      <c r="V417" s="44"/>
      <c r="W417" s="22"/>
    </row>
    <row r="418" spans="2:23" ht="23.25" thickBot="1" x14ac:dyDescent="0.25">
      <c r="B418" s="9" t="s">
        <v>382</v>
      </c>
      <c r="C418" s="106" t="s">
        <v>383</v>
      </c>
      <c r="D418" s="11">
        <v>1942</v>
      </c>
      <c r="E418" s="12">
        <v>1943</v>
      </c>
      <c r="F418" s="11">
        <v>927</v>
      </c>
      <c r="G418" s="12">
        <v>928</v>
      </c>
      <c r="H418" s="11">
        <v>761</v>
      </c>
      <c r="I418" s="12">
        <v>760</v>
      </c>
      <c r="J418" s="11">
        <v>906</v>
      </c>
      <c r="K418" s="12">
        <v>907</v>
      </c>
      <c r="L418" s="50">
        <f>SUM(L419:L426)</f>
        <v>751</v>
      </c>
      <c r="M418" s="12">
        <f>SUM(M419:M426)</f>
        <v>750</v>
      </c>
      <c r="N418" s="13">
        <f>SUM(N419:N426)</f>
        <v>516</v>
      </c>
      <c r="O418" s="14">
        <f>SUM(O419:O426)</f>
        <v>516</v>
      </c>
      <c r="P418" s="13">
        <v>526</v>
      </c>
      <c r="Q418" s="14">
        <v>525</v>
      </c>
      <c r="R418" s="13">
        <v>550</v>
      </c>
      <c r="S418" s="14">
        <v>552</v>
      </c>
      <c r="T418" s="13">
        <v>885</v>
      </c>
      <c r="U418" s="14">
        <v>884</v>
      </c>
      <c r="V418" s="13">
        <v>1188</v>
      </c>
      <c r="W418" s="14">
        <v>1188</v>
      </c>
    </row>
    <row r="419" spans="2:23" x14ac:dyDescent="0.2">
      <c r="B419" s="78" t="s">
        <v>384</v>
      </c>
      <c r="C419" s="37" t="s">
        <v>385</v>
      </c>
      <c r="D419" s="79">
        <v>890</v>
      </c>
      <c r="E419" s="80">
        <v>891</v>
      </c>
      <c r="F419" s="79">
        <v>758</v>
      </c>
      <c r="G419" s="80">
        <v>759</v>
      </c>
      <c r="H419" s="79">
        <v>674</v>
      </c>
      <c r="I419" s="80">
        <v>674</v>
      </c>
      <c r="J419" s="79">
        <v>656</v>
      </c>
      <c r="K419" s="80">
        <v>658</v>
      </c>
      <c r="L419" s="79">
        <v>552</v>
      </c>
      <c r="M419" s="80">
        <v>551</v>
      </c>
      <c r="N419" s="81">
        <v>470</v>
      </c>
      <c r="O419" s="82">
        <v>470</v>
      </c>
      <c r="P419" s="81">
        <v>478</v>
      </c>
      <c r="Q419" s="82">
        <v>477</v>
      </c>
      <c r="R419" s="81">
        <v>395</v>
      </c>
      <c r="S419" s="82">
        <v>397</v>
      </c>
      <c r="T419" s="81">
        <v>719</v>
      </c>
      <c r="U419" s="82">
        <v>719</v>
      </c>
      <c r="V419" s="81">
        <v>813</v>
      </c>
      <c r="W419" s="82">
        <v>813</v>
      </c>
    </row>
    <row r="420" spans="2:23" x14ac:dyDescent="0.2">
      <c r="B420" s="78" t="s">
        <v>386</v>
      </c>
      <c r="C420" s="37" t="s">
        <v>387</v>
      </c>
      <c r="D420" s="79">
        <v>10</v>
      </c>
      <c r="E420" s="80">
        <v>10</v>
      </c>
      <c r="F420" s="79">
        <v>6</v>
      </c>
      <c r="G420" s="80">
        <v>6</v>
      </c>
      <c r="H420" s="79">
        <v>7</v>
      </c>
      <c r="I420" s="80">
        <v>7</v>
      </c>
      <c r="J420" s="79">
        <v>20</v>
      </c>
      <c r="K420" s="80">
        <v>20</v>
      </c>
      <c r="L420" s="79"/>
      <c r="M420" s="80"/>
      <c r="N420" s="81"/>
      <c r="O420" s="82"/>
      <c r="P420" s="81">
        <v>1</v>
      </c>
      <c r="Q420" s="82">
        <v>1</v>
      </c>
      <c r="R420" s="81">
        <v>3</v>
      </c>
      <c r="S420" s="82">
        <v>3</v>
      </c>
      <c r="T420" s="81">
        <v>17</v>
      </c>
      <c r="U420" s="82">
        <v>17</v>
      </c>
      <c r="V420" s="81">
        <v>22</v>
      </c>
      <c r="W420" s="82">
        <v>22</v>
      </c>
    </row>
    <row r="421" spans="2:23" x14ac:dyDescent="0.2">
      <c r="B421" s="78" t="s">
        <v>388</v>
      </c>
      <c r="C421" s="37" t="s">
        <v>389</v>
      </c>
      <c r="D421" s="79">
        <v>455</v>
      </c>
      <c r="E421" s="80">
        <v>455</v>
      </c>
      <c r="F421" s="79">
        <v>61</v>
      </c>
      <c r="G421" s="80">
        <v>61</v>
      </c>
      <c r="H421" s="79">
        <v>28</v>
      </c>
      <c r="I421" s="80">
        <v>28</v>
      </c>
      <c r="J421" s="79">
        <v>124</v>
      </c>
      <c r="K421" s="80">
        <v>123</v>
      </c>
      <c r="L421" s="79">
        <v>95</v>
      </c>
      <c r="M421" s="80">
        <v>95</v>
      </c>
      <c r="N421" s="81">
        <v>19</v>
      </c>
      <c r="O421" s="82">
        <v>19</v>
      </c>
      <c r="P421" s="81">
        <v>14</v>
      </c>
      <c r="Q421" s="82">
        <v>14</v>
      </c>
      <c r="R421" s="81">
        <v>30</v>
      </c>
      <c r="S421" s="82">
        <v>30</v>
      </c>
      <c r="T421" s="81">
        <v>49</v>
      </c>
      <c r="U421" s="82">
        <v>49</v>
      </c>
      <c r="V421" s="81">
        <v>50</v>
      </c>
      <c r="W421" s="82">
        <v>50</v>
      </c>
    </row>
    <row r="422" spans="2:23" x14ac:dyDescent="0.2">
      <c r="B422" s="78" t="s">
        <v>390</v>
      </c>
      <c r="C422" s="37" t="s">
        <v>391</v>
      </c>
      <c r="D422" s="79">
        <v>522</v>
      </c>
      <c r="E422" s="80">
        <v>522</v>
      </c>
      <c r="F422" s="79">
        <v>55</v>
      </c>
      <c r="G422" s="80">
        <v>55</v>
      </c>
      <c r="H422" s="79">
        <v>34</v>
      </c>
      <c r="I422" s="80">
        <v>34</v>
      </c>
      <c r="J422" s="79">
        <v>98</v>
      </c>
      <c r="K422" s="80">
        <v>98</v>
      </c>
      <c r="L422" s="79">
        <v>98</v>
      </c>
      <c r="M422" s="80">
        <v>98</v>
      </c>
      <c r="N422" s="81">
        <v>26</v>
      </c>
      <c r="O422" s="82">
        <v>26</v>
      </c>
      <c r="P422" s="81">
        <v>25</v>
      </c>
      <c r="Q422" s="82">
        <v>25</v>
      </c>
      <c r="R422" s="81">
        <v>31</v>
      </c>
      <c r="S422" s="82">
        <v>31</v>
      </c>
      <c r="T422" s="81">
        <v>54</v>
      </c>
      <c r="U422" s="82">
        <v>53</v>
      </c>
      <c r="V422" s="81">
        <v>292</v>
      </c>
      <c r="W422" s="82">
        <v>292</v>
      </c>
    </row>
    <row r="423" spans="2:23" x14ac:dyDescent="0.2">
      <c r="B423" s="78" t="s">
        <v>392</v>
      </c>
      <c r="C423" s="37" t="s">
        <v>393</v>
      </c>
      <c r="D423" s="79">
        <v>56</v>
      </c>
      <c r="E423" s="80">
        <v>56</v>
      </c>
      <c r="F423" s="79">
        <v>29</v>
      </c>
      <c r="G423" s="80">
        <v>29</v>
      </c>
      <c r="H423" s="79">
        <v>13</v>
      </c>
      <c r="I423" s="80">
        <v>13</v>
      </c>
      <c r="J423" s="79">
        <v>5</v>
      </c>
      <c r="K423" s="80">
        <v>5</v>
      </c>
      <c r="L423" s="79">
        <v>3</v>
      </c>
      <c r="M423" s="80">
        <v>3</v>
      </c>
      <c r="N423" s="81"/>
      <c r="O423" s="82"/>
      <c r="P423" s="81">
        <v>5</v>
      </c>
      <c r="Q423" s="82">
        <v>5</v>
      </c>
      <c r="R423" s="81">
        <v>58</v>
      </c>
      <c r="S423" s="82">
        <v>58</v>
      </c>
      <c r="T423" s="81">
        <v>32</v>
      </c>
      <c r="U423" s="82">
        <v>32</v>
      </c>
      <c r="V423" s="81">
        <v>9</v>
      </c>
      <c r="W423" s="82">
        <v>9</v>
      </c>
    </row>
    <row r="424" spans="2:23" x14ac:dyDescent="0.2">
      <c r="B424" s="78" t="s">
        <v>394</v>
      </c>
      <c r="C424" s="37" t="s">
        <v>395</v>
      </c>
      <c r="D424" s="79">
        <v>5</v>
      </c>
      <c r="E424" s="80">
        <v>5</v>
      </c>
      <c r="F424" s="79">
        <v>9</v>
      </c>
      <c r="G424" s="80">
        <v>9</v>
      </c>
      <c r="H424" s="79">
        <v>3</v>
      </c>
      <c r="I424" s="80">
        <v>3</v>
      </c>
      <c r="J424" s="79"/>
      <c r="K424" s="80"/>
      <c r="L424" s="79">
        <v>1</v>
      </c>
      <c r="M424" s="80">
        <v>1</v>
      </c>
      <c r="N424" s="81"/>
      <c r="O424" s="82"/>
      <c r="P424" s="81"/>
      <c r="Q424" s="82"/>
      <c r="R424" s="81">
        <v>21</v>
      </c>
      <c r="S424" s="82">
        <v>21</v>
      </c>
      <c r="T424" s="81">
        <v>8</v>
      </c>
      <c r="U424" s="82">
        <v>8</v>
      </c>
      <c r="V424" s="81">
        <v>1</v>
      </c>
      <c r="W424" s="82">
        <v>1</v>
      </c>
    </row>
    <row r="425" spans="2:23" ht="10.5" customHeight="1" x14ac:dyDescent="0.2">
      <c r="B425" s="78" t="s">
        <v>396</v>
      </c>
      <c r="C425" s="36" t="s">
        <v>397</v>
      </c>
      <c r="D425" s="79">
        <v>1</v>
      </c>
      <c r="E425" s="80">
        <v>1</v>
      </c>
      <c r="F425" s="79"/>
      <c r="G425" s="80"/>
      <c r="H425" s="79"/>
      <c r="I425" s="80"/>
      <c r="J425" s="79">
        <v>1</v>
      </c>
      <c r="K425" s="80">
        <v>1</v>
      </c>
      <c r="L425" s="79"/>
      <c r="M425" s="80"/>
      <c r="N425" s="81">
        <v>1</v>
      </c>
      <c r="O425" s="82">
        <v>1</v>
      </c>
      <c r="P425" s="81"/>
      <c r="Q425" s="82"/>
      <c r="R425" s="81">
        <v>0</v>
      </c>
      <c r="S425" s="82">
        <v>0</v>
      </c>
      <c r="T425" s="81"/>
      <c r="U425" s="82"/>
      <c r="V425" s="81"/>
      <c r="W425" s="82"/>
    </row>
    <row r="426" spans="2:23" ht="13.5" thickBot="1" x14ac:dyDescent="0.25">
      <c r="B426" s="73" t="s">
        <v>398</v>
      </c>
      <c r="C426" s="104" t="s">
        <v>399</v>
      </c>
      <c r="D426" s="34">
        <v>3</v>
      </c>
      <c r="E426" s="26">
        <v>3</v>
      </c>
      <c r="F426" s="34">
        <v>9</v>
      </c>
      <c r="G426" s="26">
        <v>9</v>
      </c>
      <c r="H426" s="34">
        <v>2</v>
      </c>
      <c r="I426" s="26">
        <v>1</v>
      </c>
      <c r="J426" s="34">
        <v>2</v>
      </c>
      <c r="K426" s="26">
        <v>2</v>
      </c>
      <c r="L426" s="34">
        <v>2</v>
      </c>
      <c r="M426" s="26">
        <v>2</v>
      </c>
      <c r="N426" s="35"/>
      <c r="O426" s="28"/>
      <c r="P426" s="35">
        <v>3</v>
      </c>
      <c r="Q426" s="28">
        <v>3</v>
      </c>
      <c r="R426" s="35">
        <v>12</v>
      </c>
      <c r="S426" s="28">
        <v>12</v>
      </c>
      <c r="T426" s="35">
        <v>6</v>
      </c>
      <c r="U426" s="28">
        <v>6</v>
      </c>
      <c r="V426" s="35">
        <v>1</v>
      </c>
      <c r="W426" s="28">
        <v>1</v>
      </c>
    </row>
    <row r="427" spans="2:23" ht="23.25" thickBot="1" x14ac:dyDescent="0.25">
      <c r="B427" s="46" t="s">
        <v>400</v>
      </c>
      <c r="C427" s="110" t="s">
        <v>401</v>
      </c>
      <c r="D427" s="50">
        <v>257</v>
      </c>
      <c r="E427" s="51">
        <v>259</v>
      </c>
      <c r="F427" s="50">
        <v>253</v>
      </c>
      <c r="G427" s="51">
        <v>257</v>
      </c>
      <c r="H427" s="50">
        <v>254</v>
      </c>
      <c r="I427" s="51">
        <v>253</v>
      </c>
      <c r="J427" s="50">
        <v>247</v>
      </c>
      <c r="K427" s="51">
        <v>247</v>
      </c>
      <c r="L427" s="50">
        <f>SUM(L428:L437)</f>
        <v>252</v>
      </c>
      <c r="M427" s="51">
        <f>SUM(M428:M437)</f>
        <v>254</v>
      </c>
      <c r="N427" s="13">
        <f>SUM(N428:N437)</f>
        <v>216</v>
      </c>
      <c r="O427" s="14">
        <f>SUM(O428:O437)</f>
        <v>217</v>
      </c>
      <c r="P427" s="13">
        <v>237</v>
      </c>
      <c r="Q427" s="14">
        <v>239</v>
      </c>
      <c r="R427" s="13">
        <v>290</v>
      </c>
      <c r="S427" s="14">
        <v>288</v>
      </c>
      <c r="T427" s="13">
        <v>324</v>
      </c>
      <c r="U427" s="14">
        <v>328</v>
      </c>
      <c r="V427" s="13">
        <v>345</v>
      </c>
      <c r="W427" s="14">
        <v>343</v>
      </c>
    </row>
    <row r="428" spans="2:23" ht="22.5" x14ac:dyDescent="0.2">
      <c r="B428" s="72" t="s">
        <v>402</v>
      </c>
      <c r="C428" s="107" t="s">
        <v>403</v>
      </c>
      <c r="D428" s="24">
        <v>2</v>
      </c>
      <c r="E428" s="25">
        <v>2</v>
      </c>
      <c r="F428" s="24">
        <v>3</v>
      </c>
      <c r="G428" s="25">
        <v>3</v>
      </c>
      <c r="H428" s="24">
        <v>4</v>
      </c>
      <c r="I428" s="25">
        <v>3</v>
      </c>
      <c r="J428" s="24">
        <v>4</v>
      </c>
      <c r="K428" s="25">
        <v>4</v>
      </c>
      <c r="L428" s="24">
        <v>6</v>
      </c>
      <c r="M428" s="25">
        <v>6</v>
      </c>
      <c r="N428" s="27">
        <v>1</v>
      </c>
      <c r="O428" s="33">
        <v>1</v>
      </c>
      <c r="P428" s="27"/>
      <c r="Q428" s="33"/>
      <c r="R428" s="27">
        <v>4</v>
      </c>
      <c r="S428" s="33">
        <v>4</v>
      </c>
      <c r="T428" s="27">
        <v>2</v>
      </c>
      <c r="U428" s="33">
        <v>2</v>
      </c>
      <c r="V428" s="27">
        <v>2</v>
      </c>
      <c r="W428" s="33">
        <v>2</v>
      </c>
    </row>
    <row r="429" spans="2:23" ht="22.5" x14ac:dyDescent="0.2">
      <c r="B429" s="72" t="s">
        <v>404</v>
      </c>
      <c r="C429" s="107" t="s">
        <v>405</v>
      </c>
      <c r="D429" s="24">
        <v>11</v>
      </c>
      <c r="E429" s="25">
        <v>11</v>
      </c>
      <c r="F429" s="24">
        <v>9</v>
      </c>
      <c r="G429" s="25">
        <v>9</v>
      </c>
      <c r="H429" s="24">
        <v>4</v>
      </c>
      <c r="I429" s="25">
        <v>4</v>
      </c>
      <c r="J429" s="24">
        <v>3</v>
      </c>
      <c r="K429" s="25">
        <v>3</v>
      </c>
      <c r="L429" s="24">
        <v>10</v>
      </c>
      <c r="M429" s="25">
        <v>10</v>
      </c>
      <c r="N429" s="27">
        <v>9</v>
      </c>
      <c r="O429" s="33">
        <v>9</v>
      </c>
      <c r="P429" s="27">
        <v>9</v>
      </c>
      <c r="Q429" s="33">
        <v>9</v>
      </c>
      <c r="R429" s="27">
        <v>4</v>
      </c>
      <c r="S429" s="33">
        <v>4</v>
      </c>
      <c r="T429" s="27">
        <v>9</v>
      </c>
      <c r="U429" s="33">
        <v>9</v>
      </c>
      <c r="V429" s="27">
        <v>11</v>
      </c>
      <c r="W429" s="33">
        <v>11</v>
      </c>
    </row>
    <row r="430" spans="2:23" x14ac:dyDescent="0.2">
      <c r="B430" s="72" t="s">
        <v>406</v>
      </c>
      <c r="C430" s="107" t="s">
        <v>407</v>
      </c>
      <c r="D430" s="24">
        <v>137</v>
      </c>
      <c r="E430" s="25">
        <v>136</v>
      </c>
      <c r="F430" s="24">
        <v>130</v>
      </c>
      <c r="G430" s="25">
        <v>131</v>
      </c>
      <c r="H430" s="24">
        <v>130</v>
      </c>
      <c r="I430" s="25">
        <v>129</v>
      </c>
      <c r="J430" s="24">
        <v>122</v>
      </c>
      <c r="K430" s="25">
        <v>121</v>
      </c>
      <c r="L430" s="24">
        <v>100</v>
      </c>
      <c r="M430" s="25">
        <v>102</v>
      </c>
      <c r="N430" s="27">
        <v>97</v>
      </c>
      <c r="O430" s="33">
        <v>98</v>
      </c>
      <c r="P430" s="27">
        <v>89</v>
      </c>
      <c r="Q430" s="33">
        <v>91</v>
      </c>
      <c r="R430" s="27">
        <v>94</v>
      </c>
      <c r="S430" s="33">
        <v>94</v>
      </c>
      <c r="T430" s="27">
        <v>130</v>
      </c>
      <c r="U430" s="33">
        <v>132</v>
      </c>
      <c r="V430" s="27">
        <v>114</v>
      </c>
      <c r="W430" s="33">
        <v>114</v>
      </c>
    </row>
    <row r="431" spans="2:23" x14ac:dyDescent="0.2">
      <c r="B431" s="72" t="s">
        <v>408</v>
      </c>
      <c r="C431" s="107" t="s">
        <v>409</v>
      </c>
      <c r="D431" s="24">
        <v>62</v>
      </c>
      <c r="E431" s="25">
        <v>63</v>
      </c>
      <c r="F431" s="24">
        <v>62</v>
      </c>
      <c r="G431" s="25">
        <v>62</v>
      </c>
      <c r="H431" s="24">
        <v>68</v>
      </c>
      <c r="I431" s="25">
        <v>68</v>
      </c>
      <c r="J431" s="24">
        <v>67</v>
      </c>
      <c r="K431" s="25">
        <v>68</v>
      </c>
      <c r="L431" s="24">
        <v>72</v>
      </c>
      <c r="M431" s="25">
        <v>72</v>
      </c>
      <c r="N431" s="27">
        <v>61</v>
      </c>
      <c r="O431" s="33">
        <v>61</v>
      </c>
      <c r="P431" s="27">
        <v>66</v>
      </c>
      <c r="Q431" s="33">
        <v>66</v>
      </c>
      <c r="R431" s="27">
        <v>75</v>
      </c>
      <c r="S431" s="33">
        <v>75</v>
      </c>
      <c r="T431" s="27">
        <v>78</v>
      </c>
      <c r="U431" s="33">
        <v>80</v>
      </c>
      <c r="V431" s="27">
        <v>88</v>
      </c>
      <c r="W431" s="33">
        <v>89</v>
      </c>
    </row>
    <row r="432" spans="2:23" x14ac:dyDescent="0.2">
      <c r="B432" s="72" t="s">
        <v>410</v>
      </c>
      <c r="C432" s="107" t="s">
        <v>411</v>
      </c>
      <c r="D432" s="24">
        <v>20</v>
      </c>
      <c r="E432" s="25">
        <v>20</v>
      </c>
      <c r="F432" s="24">
        <v>29</v>
      </c>
      <c r="G432" s="25">
        <v>29</v>
      </c>
      <c r="H432" s="24">
        <v>29</v>
      </c>
      <c r="I432" s="25">
        <v>30</v>
      </c>
      <c r="J432" s="24">
        <v>22</v>
      </c>
      <c r="K432" s="25">
        <v>22</v>
      </c>
      <c r="L432" s="24">
        <v>35</v>
      </c>
      <c r="M432" s="25">
        <v>35</v>
      </c>
      <c r="N432" s="27">
        <v>19</v>
      </c>
      <c r="O432" s="33">
        <v>19</v>
      </c>
      <c r="P432" s="27">
        <v>35</v>
      </c>
      <c r="Q432" s="33">
        <v>35</v>
      </c>
      <c r="R432" s="27">
        <v>48</v>
      </c>
      <c r="S432" s="33">
        <v>46</v>
      </c>
      <c r="T432" s="27">
        <v>43</v>
      </c>
      <c r="U432" s="33">
        <v>43</v>
      </c>
      <c r="V432" s="27">
        <v>35</v>
      </c>
      <c r="W432" s="33">
        <v>34</v>
      </c>
    </row>
    <row r="433" spans="2:23" x14ac:dyDescent="0.2">
      <c r="B433" s="72" t="s">
        <v>412</v>
      </c>
      <c r="C433" s="107" t="s">
        <v>413</v>
      </c>
      <c r="D433" s="24"/>
      <c r="E433" s="25"/>
      <c r="F433" s="24">
        <v>3</v>
      </c>
      <c r="G433" s="25">
        <v>3</v>
      </c>
      <c r="H433" s="24">
        <v>6</v>
      </c>
      <c r="I433" s="25">
        <v>6</v>
      </c>
      <c r="J433" s="24">
        <v>8</v>
      </c>
      <c r="K433" s="25">
        <v>8</v>
      </c>
      <c r="L433" s="24">
        <v>2</v>
      </c>
      <c r="M433" s="25">
        <v>2</v>
      </c>
      <c r="N433" s="27">
        <v>4</v>
      </c>
      <c r="O433" s="33">
        <v>4</v>
      </c>
      <c r="P433" s="27">
        <v>7</v>
      </c>
      <c r="Q433" s="33">
        <v>7</v>
      </c>
      <c r="R433" s="27">
        <v>15</v>
      </c>
      <c r="S433" s="33">
        <v>15</v>
      </c>
      <c r="T433" s="27">
        <v>2</v>
      </c>
      <c r="U433" s="33">
        <v>2</v>
      </c>
      <c r="V433" s="27">
        <v>7</v>
      </c>
      <c r="W433" s="33">
        <v>6</v>
      </c>
    </row>
    <row r="434" spans="2:23" x14ac:dyDescent="0.2">
      <c r="B434" s="72" t="s">
        <v>414</v>
      </c>
      <c r="C434" s="107" t="s">
        <v>415</v>
      </c>
      <c r="D434" s="24"/>
      <c r="E434" s="25"/>
      <c r="F434" s="24"/>
      <c r="G434" s="25"/>
      <c r="H434" s="24"/>
      <c r="I434" s="25"/>
      <c r="J434" s="24"/>
      <c r="K434" s="25"/>
      <c r="L434" s="24"/>
      <c r="M434" s="25"/>
      <c r="N434" s="27">
        <v>1</v>
      </c>
      <c r="O434" s="33">
        <v>1</v>
      </c>
      <c r="P434" s="27"/>
      <c r="Q434" s="33"/>
      <c r="R434" s="27">
        <v>1</v>
      </c>
      <c r="S434" s="33">
        <v>1</v>
      </c>
      <c r="T434" s="27">
        <v>0</v>
      </c>
      <c r="U434" s="33">
        <v>0</v>
      </c>
      <c r="V434" s="27"/>
      <c r="W434" s="33"/>
    </row>
    <row r="435" spans="2:23" x14ac:dyDescent="0.2">
      <c r="B435" s="73" t="s">
        <v>416</v>
      </c>
      <c r="C435" s="107" t="s">
        <v>417</v>
      </c>
      <c r="D435" s="34">
        <v>22</v>
      </c>
      <c r="E435" s="26">
        <v>24</v>
      </c>
      <c r="F435" s="34">
        <v>15</v>
      </c>
      <c r="G435" s="26">
        <v>18</v>
      </c>
      <c r="H435" s="34">
        <v>9</v>
      </c>
      <c r="I435" s="26">
        <v>9</v>
      </c>
      <c r="J435" s="34">
        <v>18</v>
      </c>
      <c r="K435" s="26">
        <v>18</v>
      </c>
      <c r="L435" s="34">
        <v>25</v>
      </c>
      <c r="M435" s="26">
        <v>25</v>
      </c>
      <c r="N435" s="35">
        <v>23</v>
      </c>
      <c r="O435" s="28">
        <v>23</v>
      </c>
      <c r="P435" s="35">
        <v>27</v>
      </c>
      <c r="Q435" s="28">
        <v>27</v>
      </c>
      <c r="R435" s="35">
        <v>46</v>
      </c>
      <c r="S435" s="28">
        <v>46</v>
      </c>
      <c r="T435" s="35">
        <v>52</v>
      </c>
      <c r="U435" s="28">
        <v>52</v>
      </c>
      <c r="V435" s="35">
        <v>88</v>
      </c>
      <c r="W435" s="28">
        <v>87</v>
      </c>
    </row>
    <row r="436" spans="2:23" x14ac:dyDescent="0.2">
      <c r="B436" s="310" t="s">
        <v>418</v>
      </c>
      <c r="C436" s="107" t="s">
        <v>419</v>
      </c>
      <c r="D436" s="79">
        <v>2</v>
      </c>
      <c r="E436" s="80">
        <v>2</v>
      </c>
      <c r="F436" s="79">
        <v>2</v>
      </c>
      <c r="G436" s="80">
        <v>2</v>
      </c>
      <c r="H436" s="79">
        <v>4</v>
      </c>
      <c r="I436" s="80">
        <v>4</v>
      </c>
      <c r="J436" s="79">
        <v>2</v>
      </c>
      <c r="K436" s="80">
        <v>2</v>
      </c>
      <c r="L436" s="79">
        <v>0</v>
      </c>
      <c r="M436" s="80"/>
      <c r="N436" s="81">
        <v>1</v>
      </c>
      <c r="O436" s="82">
        <v>1</v>
      </c>
      <c r="P436" s="81">
        <v>2</v>
      </c>
      <c r="Q436" s="82">
        <v>2</v>
      </c>
      <c r="R436" s="81">
        <v>0</v>
      </c>
      <c r="S436" s="82">
        <v>0</v>
      </c>
      <c r="T436" s="81">
        <v>5</v>
      </c>
      <c r="U436" s="82">
        <v>5</v>
      </c>
      <c r="V436" s="81"/>
      <c r="W436" s="82"/>
    </row>
    <row r="437" spans="2:23" ht="13.5" thickBot="1" x14ac:dyDescent="0.25">
      <c r="B437" s="310" t="s">
        <v>420</v>
      </c>
      <c r="C437" s="107" t="s">
        <v>421</v>
      </c>
      <c r="D437" s="79">
        <v>1</v>
      </c>
      <c r="E437" s="80">
        <v>1</v>
      </c>
      <c r="F437" s="79"/>
      <c r="G437" s="80"/>
      <c r="H437" s="79"/>
      <c r="I437" s="80"/>
      <c r="J437" s="79">
        <v>1</v>
      </c>
      <c r="K437" s="80">
        <v>1</v>
      </c>
      <c r="L437" s="79">
        <v>2</v>
      </c>
      <c r="M437" s="80">
        <v>2</v>
      </c>
      <c r="N437" s="81"/>
      <c r="O437" s="82"/>
      <c r="P437" s="81">
        <v>2</v>
      </c>
      <c r="Q437" s="82">
        <v>2</v>
      </c>
      <c r="R437" s="81">
        <v>3</v>
      </c>
      <c r="S437" s="82">
        <v>3</v>
      </c>
      <c r="T437" s="81">
        <v>3</v>
      </c>
      <c r="U437" s="82">
        <v>3</v>
      </c>
      <c r="V437" s="81"/>
      <c r="W437" s="82"/>
    </row>
    <row r="438" spans="2:23" ht="23.25" thickBot="1" x14ac:dyDescent="0.25">
      <c r="B438" s="46" t="s">
        <v>422</v>
      </c>
      <c r="C438" s="110" t="s">
        <v>423</v>
      </c>
      <c r="D438" s="50">
        <v>1848</v>
      </c>
      <c r="E438" s="51">
        <v>1808</v>
      </c>
      <c r="F438" s="50">
        <v>1735</v>
      </c>
      <c r="G438" s="51">
        <v>1700</v>
      </c>
      <c r="H438" s="50">
        <v>1473</v>
      </c>
      <c r="I438" s="51">
        <v>1446</v>
      </c>
      <c r="J438" s="50">
        <v>1174</v>
      </c>
      <c r="K438" s="51">
        <v>1142</v>
      </c>
      <c r="L438" s="50">
        <f>SUM(L439:L458)</f>
        <v>1348</v>
      </c>
      <c r="M438" s="51">
        <f>SUM(M439:M458)</f>
        <v>1308</v>
      </c>
      <c r="N438" s="13">
        <f>SUM(N439:N458)</f>
        <v>1596</v>
      </c>
      <c r="O438" s="14">
        <f>SUM(O439:O458)</f>
        <v>1551</v>
      </c>
      <c r="P438" s="13">
        <v>1945</v>
      </c>
      <c r="Q438" s="14">
        <v>1930</v>
      </c>
      <c r="R438" s="13">
        <v>1792</v>
      </c>
      <c r="S438" s="14">
        <v>1759</v>
      </c>
      <c r="T438" s="13">
        <v>2017</v>
      </c>
      <c r="U438" s="14">
        <v>1982</v>
      </c>
      <c r="V438" s="13">
        <v>1894</v>
      </c>
      <c r="W438" s="14">
        <v>1832</v>
      </c>
    </row>
    <row r="439" spans="2:23" x14ac:dyDescent="0.2">
      <c r="B439" s="31" t="s">
        <v>424</v>
      </c>
      <c r="C439" s="32" t="s">
        <v>425</v>
      </c>
      <c r="D439" s="24">
        <v>140</v>
      </c>
      <c r="E439" s="25">
        <v>139</v>
      </c>
      <c r="F439" s="24">
        <v>159</v>
      </c>
      <c r="G439" s="25">
        <v>156</v>
      </c>
      <c r="H439" s="24">
        <v>156</v>
      </c>
      <c r="I439" s="25">
        <v>156</v>
      </c>
      <c r="J439" s="24">
        <v>130</v>
      </c>
      <c r="K439" s="25">
        <v>127</v>
      </c>
      <c r="L439" s="24">
        <v>151</v>
      </c>
      <c r="M439" s="25">
        <v>149</v>
      </c>
      <c r="N439" s="27">
        <v>154</v>
      </c>
      <c r="O439" s="33">
        <v>153</v>
      </c>
      <c r="P439" s="27">
        <v>188</v>
      </c>
      <c r="Q439" s="33">
        <v>186</v>
      </c>
      <c r="R439" s="27">
        <v>161</v>
      </c>
      <c r="S439" s="33">
        <v>161</v>
      </c>
      <c r="T439" s="27">
        <v>215</v>
      </c>
      <c r="U439" s="33">
        <v>213</v>
      </c>
      <c r="V439" s="27">
        <v>172</v>
      </c>
      <c r="W439" s="33">
        <v>170</v>
      </c>
    </row>
    <row r="440" spans="2:23" x14ac:dyDescent="0.2">
      <c r="B440" s="31" t="s">
        <v>426</v>
      </c>
      <c r="C440" s="32" t="s">
        <v>427</v>
      </c>
      <c r="D440" s="24">
        <v>150</v>
      </c>
      <c r="E440" s="25">
        <v>148</v>
      </c>
      <c r="F440" s="24">
        <v>157</v>
      </c>
      <c r="G440" s="25">
        <v>157</v>
      </c>
      <c r="H440" s="24">
        <v>136</v>
      </c>
      <c r="I440" s="25">
        <v>135</v>
      </c>
      <c r="J440" s="24">
        <v>138</v>
      </c>
      <c r="K440" s="25">
        <v>135</v>
      </c>
      <c r="L440" s="24">
        <v>134</v>
      </c>
      <c r="M440" s="25">
        <v>134</v>
      </c>
      <c r="N440" s="27">
        <v>109</v>
      </c>
      <c r="O440" s="33">
        <v>110</v>
      </c>
      <c r="P440" s="27">
        <v>110</v>
      </c>
      <c r="Q440" s="33">
        <v>110</v>
      </c>
      <c r="R440" s="27">
        <v>112</v>
      </c>
      <c r="S440" s="33">
        <v>110</v>
      </c>
      <c r="T440" s="27">
        <v>83</v>
      </c>
      <c r="U440" s="33">
        <v>80</v>
      </c>
      <c r="V440" s="27">
        <v>84</v>
      </c>
      <c r="W440" s="33">
        <v>83</v>
      </c>
    </row>
    <row r="441" spans="2:23" ht="22.5" x14ac:dyDescent="0.2">
      <c r="B441" s="72" t="s">
        <v>428</v>
      </c>
      <c r="C441" s="104" t="s">
        <v>429</v>
      </c>
      <c r="D441" s="24"/>
      <c r="E441" s="25"/>
      <c r="F441" s="24"/>
      <c r="G441" s="25"/>
      <c r="H441" s="24"/>
      <c r="I441" s="25"/>
      <c r="J441" s="24"/>
      <c r="K441" s="25"/>
      <c r="L441" s="24"/>
      <c r="M441" s="25"/>
      <c r="N441" s="27"/>
      <c r="O441" s="33"/>
      <c r="P441" s="27">
        <v>9</v>
      </c>
      <c r="Q441" s="33">
        <v>9</v>
      </c>
      <c r="R441" s="27">
        <v>11</v>
      </c>
      <c r="S441" s="33">
        <v>11</v>
      </c>
      <c r="T441" s="27">
        <v>10</v>
      </c>
      <c r="U441" s="33">
        <v>10</v>
      </c>
      <c r="V441" s="27">
        <v>16</v>
      </c>
      <c r="W441" s="33">
        <v>16</v>
      </c>
    </row>
    <row r="442" spans="2:23" ht="33.75" x14ac:dyDescent="0.2">
      <c r="B442" s="72" t="s">
        <v>430</v>
      </c>
      <c r="C442" s="104" t="s">
        <v>431</v>
      </c>
      <c r="D442" s="24"/>
      <c r="E442" s="25"/>
      <c r="F442" s="24"/>
      <c r="G442" s="25"/>
      <c r="H442" s="24"/>
      <c r="I442" s="25"/>
      <c r="J442" s="24"/>
      <c r="K442" s="25"/>
      <c r="L442" s="24"/>
      <c r="M442" s="25"/>
      <c r="N442" s="27"/>
      <c r="O442" s="33"/>
      <c r="P442" s="27"/>
      <c r="Q442" s="33"/>
      <c r="R442" s="27">
        <v>13</v>
      </c>
      <c r="S442" s="33">
        <v>13</v>
      </c>
      <c r="T442" s="27">
        <v>20</v>
      </c>
      <c r="U442" s="33">
        <v>20</v>
      </c>
      <c r="V442" s="27">
        <v>14</v>
      </c>
      <c r="W442" s="33">
        <v>14</v>
      </c>
    </row>
    <row r="443" spans="2:23" x14ac:dyDescent="0.2">
      <c r="B443" s="31" t="s">
        <v>432</v>
      </c>
      <c r="C443" s="32" t="s">
        <v>433</v>
      </c>
      <c r="D443" s="24">
        <v>45</v>
      </c>
      <c r="E443" s="25">
        <v>39</v>
      </c>
      <c r="F443" s="24">
        <v>51</v>
      </c>
      <c r="G443" s="25">
        <v>48</v>
      </c>
      <c r="H443" s="24">
        <v>29</v>
      </c>
      <c r="I443" s="25">
        <v>29</v>
      </c>
      <c r="J443" s="24">
        <v>55</v>
      </c>
      <c r="K443" s="25">
        <v>48</v>
      </c>
      <c r="L443" s="24">
        <v>54</v>
      </c>
      <c r="M443" s="25">
        <v>44</v>
      </c>
      <c r="N443" s="27">
        <v>39</v>
      </c>
      <c r="O443" s="33">
        <v>35</v>
      </c>
      <c r="P443" s="27">
        <v>48</v>
      </c>
      <c r="Q443" s="33">
        <v>45</v>
      </c>
      <c r="R443" s="27">
        <v>31</v>
      </c>
      <c r="S443" s="33">
        <v>30</v>
      </c>
      <c r="T443" s="27">
        <v>42</v>
      </c>
      <c r="U443" s="33">
        <v>37</v>
      </c>
      <c r="V443" s="27">
        <v>60</v>
      </c>
      <c r="W443" s="33">
        <v>39</v>
      </c>
    </row>
    <row r="444" spans="2:23" ht="22.5" x14ac:dyDescent="0.2">
      <c r="B444" s="31" t="s">
        <v>434</v>
      </c>
      <c r="C444" s="32" t="s">
        <v>435</v>
      </c>
      <c r="D444" s="24">
        <v>48</v>
      </c>
      <c r="E444" s="25">
        <v>36</v>
      </c>
      <c r="F444" s="24">
        <v>80</v>
      </c>
      <c r="G444" s="25">
        <v>64</v>
      </c>
      <c r="H444" s="24">
        <v>75</v>
      </c>
      <c r="I444" s="25">
        <v>65</v>
      </c>
      <c r="J444" s="24">
        <v>25</v>
      </c>
      <c r="K444" s="25">
        <v>22</v>
      </c>
      <c r="L444" s="24">
        <v>22</v>
      </c>
      <c r="M444" s="25">
        <v>14</v>
      </c>
      <c r="N444" s="27">
        <v>38</v>
      </c>
      <c r="O444" s="33">
        <v>26</v>
      </c>
      <c r="P444" s="27">
        <v>27</v>
      </c>
      <c r="Q444" s="33">
        <v>22</v>
      </c>
      <c r="R444" s="27">
        <v>46</v>
      </c>
      <c r="S444" s="33">
        <v>38</v>
      </c>
      <c r="T444" s="27">
        <v>30</v>
      </c>
      <c r="U444" s="33">
        <v>20</v>
      </c>
      <c r="V444" s="27">
        <v>31</v>
      </c>
      <c r="W444" s="33">
        <v>23</v>
      </c>
    </row>
    <row r="445" spans="2:23" ht="22.5" x14ac:dyDescent="0.2">
      <c r="B445" s="31" t="s">
        <v>436</v>
      </c>
      <c r="C445" s="32" t="s">
        <v>437</v>
      </c>
      <c r="D445" s="24">
        <v>2</v>
      </c>
      <c r="E445" s="25">
        <v>2</v>
      </c>
      <c r="F445" s="24">
        <v>2</v>
      </c>
      <c r="G445" s="25">
        <v>1</v>
      </c>
      <c r="H445" s="24">
        <v>2</v>
      </c>
      <c r="I445" s="25">
        <v>2</v>
      </c>
      <c r="J445" s="24">
        <v>2</v>
      </c>
      <c r="K445" s="25">
        <v>2</v>
      </c>
      <c r="L445" s="24">
        <v>3</v>
      </c>
      <c r="M445" s="25">
        <v>3</v>
      </c>
      <c r="N445" s="27">
        <v>4</v>
      </c>
      <c r="O445" s="33">
        <v>4</v>
      </c>
      <c r="P445" s="27">
        <v>6</v>
      </c>
      <c r="Q445" s="33">
        <v>6</v>
      </c>
      <c r="R445" s="27">
        <v>1</v>
      </c>
      <c r="S445" s="33">
        <v>1</v>
      </c>
      <c r="T445" s="27">
        <v>1</v>
      </c>
      <c r="U445" s="33">
        <v>1</v>
      </c>
      <c r="V445" s="27"/>
      <c r="W445" s="33"/>
    </row>
    <row r="446" spans="2:23" x14ac:dyDescent="0.2">
      <c r="B446" s="31" t="s">
        <v>438</v>
      </c>
      <c r="C446" s="32" t="s">
        <v>439</v>
      </c>
      <c r="D446" s="24">
        <v>2</v>
      </c>
      <c r="E446" s="25">
        <v>1</v>
      </c>
      <c r="F446" s="24">
        <v>4</v>
      </c>
      <c r="G446" s="25">
        <v>3</v>
      </c>
      <c r="H446" s="24">
        <v>7</v>
      </c>
      <c r="I446" s="25">
        <v>2</v>
      </c>
      <c r="J446" s="24">
        <v>6</v>
      </c>
      <c r="K446" s="25">
        <v>4</v>
      </c>
      <c r="L446" s="24">
        <v>1</v>
      </c>
      <c r="M446" s="25"/>
      <c r="N446" s="27">
        <v>4</v>
      </c>
      <c r="O446" s="33">
        <v>1</v>
      </c>
      <c r="P446" s="27">
        <v>4</v>
      </c>
      <c r="Q446" s="33">
        <v>3</v>
      </c>
      <c r="R446" s="27">
        <v>2</v>
      </c>
      <c r="S446" s="33">
        <v>1</v>
      </c>
      <c r="T446" s="27">
        <v>3</v>
      </c>
      <c r="U446" s="33">
        <v>2</v>
      </c>
      <c r="V446" s="27">
        <v>6</v>
      </c>
      <c r="W446" s="33">
        <v>4</v>
      </c>
    </row>
    <row r="447" spans="2:23" ht="22.5" x14ac:dyDescent="0.2">
      <c r="B447" s="31" t="s">
        <v>440</v>
      </c>
      <c r="C447" s="32" t="s">
        <v>441</v>
      </c>
      <c r="D447" s="24">
        <v>4</v>
      </c>
      <c r="E447" s="25">
        <v>4</v>
      </c>
      <c r="F447" s="24">
        <v>2</v>
      </c>
      <c r="G447" s="25">
        <v>2</v>
      </c>
      <c r="H447" s="24">
        <v>5</v>
      </c>
      <c r="I447" s="25">
        <v>5</v>
      </c>
      <c r="J447" s="24">
        <v>4</v>
      </c>
      <c r="K447" s="25">
        <v>4</v>
      </c>
      <c r="L447" s="24">
        <v>1</v>
      </c>
      <c r="M447" s="25"/>
      <c r="N447" s="27">
        <v>1</v>
      </c>
      <c r="O447" s="33">
        <v>1</v>
      </c>
      <c r="P447" s="27">
        <v>4</v>
      </c>
      <c r="Q447" s="33">
        <v>5</v>
      </c>
      <c r="R447" s="27">
        <v>2</v>
      </c>
      <c r="S447" s="33">
        <v>2</v>
      </c>
      <c r="T447" s="27">
        <v>2</v>
      </c>
      <c r="U447" s="33">
        <v>2</v>
      </c>
      <c r="V447" s="27">
        <v>5</v>
      </c>
      <c r="W447" s="33">
        <v>5</v>
      </c>
    </row>
    <row r="448" spans="2:23" x14ac:dyDescent="0.2">
      <c r="B448" s="31" t="s">
        <v>442</v>
      </c>
      <c r="C448" s="32" t="s">
        <v>443</v>
      </c>
      <c r="D448" s="24">
        <v>4</v>
      </c>
      <c r="E448" s="25">
        <v>2</v>
      </c>
      <c r="F448" s="24">
        <v>5</v>
      </c>
      <c r="G448" s="25">
        <v>5</v>
      </c>
      <c r="H448" s="24">
        <v>6</v>
      </c>
      <c r="I448" s="25">
        <v>5</v>
      </c>
      <c r="J448" s="24">
        <v>3</v>
      </c>
      <c r="K448" s="25">
        <v>2</v>
      </c>
      <c r="L448" s="24"/>
      <c r="M448" s="25"/>
      <c r="N448" s="27">
        <v>5</v>
      </c>
      <c r="O448" s="33">
        <v>5</v>
      </c>
      <c r="P448" s="27">
        <v>3</v>
      </c>
      <c r="Q448" s="33">
        <v>3</v>
      </c>
      <c r="R448" s="27">
        <v>2</v>
      </c>
      <c r="S448" s="33">
        <v>2</v>
      </c>
      <c r="T448" s="27">
        <v>0</v>
      </c>
      <c r="U448" s="33">
        <v>0</v>
      </c>
      <c r="V448" s="27">
        <v>2</v>
      </c>
      <c r="W448" s="33">
        <v>2</v>
      </c>
    </row>
    <row r="449" spans="2:23" x14ac:dyDescent="0.2">
      <c r="B449" s="31" t="s">
        <v>444</v>
      </c>
      <c r="C449" s="32" t="s">
        <v>445</v>
      </c>
      <c r="D449" s="24">
        <v>91</v>
      </c>
      <c r="E449" s="25">
        <v>90</v>
      </c>
      <c r="F449" s="24">
        <v>96</v>
      </c>
      <c r="G449" s="25">
        <v>96</v>
      </c>
      <c r="H449" s="24">
        <v>86</v>
      </c>
      <c r="I449" s="25">
        <v>82</v>
      </c>
      <c r="J449" s="24">
        <v>91</v>
      </c>
      <c r="K449" s="25">
        <v>89</v>
      </c>
      <c r="L449" s="24">
        <v>97</v>
      </c>
      <c r="M449" s="25">
        <v>97</v>
      </c>
      <c r="N449" s="27">
        <v>62</v>
      </c>
      <c r="O449" s="33">
        <v>63</v>
      </c>
      <c r="P449" s="27">
        <v>77</v>
      </c>
      <c r="Q449" s="33">
        <v>75</v>
      </c>
      <c r="R449" s="27">
        <v>91</v>
      </c>
      <c r="S449" s="33">
        <v>86</v>
      </c>
      <c r="T449" s="27">
        <v>69</v>
      </c>
      <c r="U449" s="33">
        <v>70</v>
      </c>
      <c r="V449" s="27">
        <v>67</v>
      </c>
      <c r="W449" s="33">
        <v>65</v>
      </c>
    </row>
    <row r="450" spans="2:23" x14ac:dyDescent="0.2">
      <c r="B450" s="31" t="s">
        <v>446</v>
      </c>
      <c r="C450" s="32" t="s">
        <v>447</v>
      </c>
      <c r="D450" s="24"/>
      <c r="E450" s="25"/>
      <c r="F450" s="24"/>
      <c r="G450" s="25"/>
      <c r="H450" s="24">
        <v>27</v>
      </c>
      <c r="I450" s="25">
        <v>24</v>
      </c>
      <c r="J450" s="24">
        <v>28</v>
      </c>
      <c r="K450" s="25">
        <v>27</v>
      </c>
      <c r="L450" s="24">
        <v>53</v>
      </c>
      <c r="M450" s="25">
        <v>53</v>
      </c>
      <c r="N450" s="27">
        <v>61</v>
      </c>
      <c r="O450" s="33">
        <v>60</v>
      </c>
      <c r="P450" s="27">
        <v>57</v>
      </c>
      <c r="Q450" s="33">
        <v>57</v>
      </c>
      <c r="R450" s="27">
        <v>65</v>
      </c>
      <c r="S450" s="33">
        <v>64</v>
      </c>
      <c r="T450" s="27">
        <v>70</v>
      </c>
      <c r="U450" s="33">
        <v>66</v>
      </c>
      <c r="V450" s="27">
        <v>54</v>
      </c>
      <c r="W450" s="33">
        <v>48</v>
      </c>
    </row>
    <row r="451" spans="2:23" x14ac:dyDescent="0.2">
      <c r="B451" s="72" t="s">
        <v>448</v>
      </c>
      <c r="C451" s="32" t="s">
        <v>449</v>
      </c>
      <c r="D451" s="24">
        <v>11</v>
      </c>
      <c r="E451" s="25">
        <v>11</v>
      </c>
      <c r="F451" s="24">
        <v>1</v>
      </c>
      <c r="G451" s="25">
        <v>2</v>
      </c>
      <c r="H451" s="24">
        <v>4</v>
      </c>
      <c r="I451" s="25">
        <v>4</v>
      </c>
      <c r="J451" s="24">
        <v>10</v>
      </c>
      <c r="K451" s="25">
        <v>11</v>
      </c>
      <c r="L451" s="24">
        <v>7</v>
      </c>
      <c r="M451" s="25">
        <v>6</v>
      </c>
      <c r="N451" s="27">
        <v>4</v>
      </c>
      <c r="O451" s="33">
        <v>5</v>
      </c>
      <c r="P451" s="27">
        <v>8</v>
      </c>
      <c r="Q451" s="33">
        <v>8</v>
      </c>
      <c r="R451" s="27">
        <v>23</v>
      </c>
      <c r="S451" s="33">
        <v>24</v>
      </c>
      <c r="T451" s="27">
        <v>4</v>
      </c>
      <c r="U451" s="33">
        <v>4</v>
      </c>
      <c r="V451" s="27">
        <v>9</v>
      </c>
      <c r="W451" s="33">
        <v>9</v>
      </c>
    </row>
    <row r="452" spans="2:23" x14ac:dyDescent="0.2">
      <c r="B452" s="31" t="s">
        <v>450</v>
      </c>
      <c r="C452" s="32" t="s">
        <v>451</v>
      </c>
      <c r="D452" s="24">
        <v>13</v>
      </c>
      <c r="E452" s="25">
        <v>6</v>
      </c>
      <c r="F452" s="24">
        <v>15</v>
      </c>
      <c r="G452" s="25">
        <v>12</v>
      </c>
      <c r="H452" s="24">
        <v>7</v>
      </c>
      <c r="I452" s="25">
        <v>5</v>
      </c>
      <c r="J452" s="24">
        <v>12</v>
      </c>
      <c r="K452" s="25">
        <v>11</v>
      </c>
      <c r="L452" s="24">
        <v>18</v>
      </c>
      <c r="M452" s="25">
        <v>15</v>
      </c>
      <c r="N452" s="27">
        <v>19</v>
      </c>
      <c r="O452" s="33">
        <v>16</v>
      </c>
      <c r="P452" s="27">
        <v>14</v>
      </c>
      <c r="Q452" s="33">
        <v>14</v>
      </c>
      <c r="R452" s="27">
        <v>31</v>
      </c>
      <c r="S452" s="33">
        <v>25</v>
      </c>
      <c r="T452" s="27">
        <v>20</v>
      </c>
      <c r="U452" s="33">
        <v>20</v>
      </c>
      <c r="V452" s="27">
        <v>8</v>
      </c>
      <c r="W452" s="33">
        <v>8</v>
      </c>
    </row>
    <row r="453" spans="2:23" ht="22.5" x14ac:dyDescent="0.2">
      <c r="B453" s="31" t="s">
        <v>452</v>
      </c>
      <c r="C453" s="32" t="s">
        <v>453</v>
      </c>
      <c r="D453" s="24">
        <v>176</v>
      </c>
      <c r="E453" s="25">
        <v>176</v>
      </c>
      <c r="F453" s="24">
        <v>140</v>
      </c>
      <c r="G453" s="25">
        <v>144</v>
      </c>
      <c r="H453" s="24">
        <v>68</v>
      </c>
      <c r="I453" s="25">
        <v>68</v>
      </c>
      <c r="J453" s="24">
        <v>156</v>
      </c>
      <c r="K453" s="25">
        <v>155</v>
      </c>
      <c r="L453" s="24">
        <v>365</v>
      </c>
      <c r="M453" s="25">
        <v>361</v>
      </c>
      <c r="N453" s="27">
        <v>619</v>
      </c>
      <c r="O453" s="33">
        <v>612</v>
      </c>
      <c r="P453" s="27">
        <v>946</v>
      </c>
      <c r="Q453" s="33">
        <v>947</v>
      </c>
      <c r="R453" s="27">
        <v>698</v>
      </c>
      <c r="S453" s="33">
        <v>694</v>
      </c>
      <c r="T453" s="27">
        <v>957</v>
      </c>
      <c r="U453" s="33">
        <v>959</v>
      </c>
      <c r="V453" s="27">
        <v>914</v>
      </c>
      <c r="W453" s="33">
        <v>911</v>
      </c>
    </row>
    <row r="454" spans="2:23" x14ac:dyDescent="0.2">
      <c r="B454" s="31" t="s">
        <v>454</v>
      </c>
      <c r="C454" s="32" t="s">
        <v>455</v>
      </c>
      <c r="D454" s="24">
        <v>7</v>
      </c>
      <c r="E454" s="25">
        <v>7</v>
      </c>
      <c r="F454" s="24">
        <v>3</v>
      </c>
      <c r="G454" s="25">
        <v>3</v>
      </c>
      <c r="H454" s="24">
        <v>18</v>
      </c>
      <c r="I454" s="25">
        <v>23</v>
      </c>
      <c r="J454" s="24">
        <v>5</v>
      </c>
      <c r="K454" s="25">
        <v>5</v>
      </c>
      <c r="L454" s="24">
        <v>5</v>
      </c>
      <c r="M454" s="25">
        <v>5</v>
      </c>
      <c r="N454" s="27">
        <v>11</v>
      </c>
      <c r="O454" s="33">
        <v>11</v>
      </c>
      <c r="P454" s="27">
        <v>5</v>
      </c>
      <c r="Q454" s="33">
        <v>5</v>
      </c>
      <c r="R454" s="27">
        <v>1</v>
      </c>
      <c r="S454" s="33">
        <v>1</v>
      </c>
      <c r="T454" s="27">
        <v>3</v>
      </c>
      <c r="U454" s="33">
        <v>3</v>
      </c>
      <c r="V454" s="27">
        <v>2</v>
      </c>
      <c r="W454" s="33">
        <v>2</v>
      </c>
    </row>
    <row r="455" spans="2:23" x14ac:dyDescent="0.2">
      <c r="B455" s="31" t="s">
        <v>456</v>
      </c>
      <c r="C455" s="32" t="s">
        <v>457</v>
      </c>
      <c r="D455" s="24">
        <v>118</v>
      </c>
      <c r="E455" s="25">
        <v>118</v>
      </c>
      <c r="F455" s="24">
        <v>14</v>
      </c>
      <c r="G455" s="25">
        <v>14</v>
      </c>
      <c r="H455" s="24">
        <v>31</v>
      </c>
      <c r="I455" s="25">
        <v>31</v>
      </c>
      <c r="J455" s="24">
        <v>17</v>
      </c>
      <c r="K455" s="25">
        <v>17</v>
      </c>
      <c r="L455" s="24">
        <v>18</v>
      </c>
      <c r="M455" s="25">
        <v>18</v>
      </c>
      <c r="N455" s="27">
        <v>37</v>
      </c>
      <c r="O455" s="33">
        <v>37</v>
      </c>
      <c r="P455" s="27">
        <v>25</v>
      </c>
      <c r="Q455" s="33">
        <v>25</v>
      </c>
      <c r="R455" s="27">
        <v>28</v>
      </c>
      <c r="S455" s="33">
        <v>28</v>
      </c>
      <c r="T455" s="27">
        <v>20</v>
      </c>
      <c r="U455" s="33">
        <v>20</v>
      </c>
      <c r="V455" s="27">
        <v>36</v>
      </c>
      <c r="W455" s="33">
        <v>36</v>
      </c>
    </row>
    <row r="456" spans="2:23" ht="22.5" x14ac:dyDescent="0.2">
      <c r="B456" s="31" t="s">
        <v>458</v>
      </c>
      <c r="C456" s="32" t="s">
        <v>459</v>
      </c>
      <c r="D456" s="24">
        <v>8</v>
      </c>
      <c r="E456" s="25">
        <v>8</v>
      </c>
      <c r="F456" s="24">
        <v>7</v>
      </c>
      <c r="G456" s="25">
        <v>7</v>
      </c>
      <c r="H456" s="24">
        <v>5</v>
      </c>
      <c r="I456" s="25">
        <v>5</v>
      </c>
      <c r="J456" s="24">
        <v>14</v>
      </c>
      <c r="K456" s="25">
        <v>14</v>
      </c>
      <c r="L456" s="24">
        <v>12</v>
      </c>
      <c r="M456" s="25">
        <v>12</v>
      </c>
      <c r="N456" s="27">
        <v>11</v>
      </c>
      <c r="O456" s="33">
        <v>11</v>
      </c>
      <c r="P456" s="27">
        <v>5</v>
      </c>
      <c r="Q456" s="33">
        <v>5</v>
      </c>
      <c r="R456" s="27">
        <v>6</v>
      </c>
      <c r="S456" s="33">
        <v>6</v>
      </c>
      <c r="T456" s="27">
        <v>5</v>
      </c>
      <c r="U456" s="33">
        <v>5</v>
      </c>
      <c r="V456" s="27">
        <v>7</v>
      </c>
      <c r="W456" s="33">
        <v>7</v>
      </c>
    </row>
    <row r="457" spans="2:23" ht="22.5" x14ac:dyDescent="0.2">
      <c r="B457" s="23" t="s">
        <v>460</v>
      </c>
      <c r="C457" s="16" t="s">
        <v>461</v>
      </c>
      <c r="D457" s="34">
        <v>999</v>
      </c>
      <c r="E457" s="26">
        <v>999</v>
      </c>
      <c r="F457" s="34">
        <v>974</v>
      </c>
      <c r="G457" s="26">
        <v>972</v>
      </c>
      <c r="H457" s="34">
        <v>800</v>
      </c>
      <c r="I457" s="26">
        <v>801</v>
      </c>
      <c r="J457" s="34">
        <v>461</v>
      </c>
      <c r="K457" s="26">
        <v>462</v>
      </c>
      <c r="L457" s="34">
        <v>394</v>
      </c>
      <c r="M457" s="26">
        <v>394</v>
      </c>
      <c r="N457" s="35">
        <v>399</v>
      </c>
      <c r="O457" s="28">
        <v>396</v>
      </c>
      <c r="P457" s="35">
        <v>373</v>
      </c>
      <c r="Q457" s="28">
        <v>372</v>
      </c>
      <c r="R457" s="35">
        <v>461</v>
      </c>
      <c r="S457" s="28">
        <v>461</v>
      </c>
      <c r="T457" s="35">
        <v>444</v>
      </c>
      <c r="U457" s="28">
        <v>446</v>
      </c>
      <c r="V457" s="35">
        <v>381</v>
      </c>
      <c r="W457" s="28">
        <v>381</v>
      </c>
    </row>
    <row r="458" spans="2:23" ht="13.5" thickBot="1" x14ac:dyDescent="0.25">
      <c r="B458" s="23" t="s">
        <v>462</v>
      </c>
      <c r="C458" s="16" t="s">
        <v>463</v>
      </c>
      <c r="D458" s="34">
        <v>30</v>
      </c>
      <c r="E458" s="26">
        <v>22</v>
      </c>
      <c r="F458" s="34">
        <v>25</v>
      </c>
      <c r="G458" s="26">
        <v>14</v>
      </c>
      <c r="H458" s="34">
        <v>11</v>
      </c>
      <c r="I458" s="26">
        <v>4</v>
      </c>
      <c r="J458" s="34">
        <v>17</v>
      </c>
      <c r="K458" s="26">
        <v>7</v>
      </c>
      <c r="L458" s="34">
        <v>13</v>
      </c>
      <c r="M458" s="26">
        <v>3</v>
      </c>
      <c r="N458" s="35">
        <v>19</v>
      </c>
      <c r="O458" s="28">
        <v>5</v>
      </c>
      <c r="P458" s="35">
        <v>36</v>
      </c>
      <c r="Q458" s="28">
        <v>33</v>
      </c>
      <c r="R458" s="35">
        <v>7</v>
      </c>
      <c r="S458" s="28">
        <v>1</v>
      </c>
      <c r="T458" s="35">
        <v>19</v>
      </c>
      <c r="U458" s="28">
        <v>4</v>
      </c>
      <c r="V458" s="35">
        <v>26</v>
      </c>
      <c r="W458" s="28">
        <v>9</v>
      </c>
    </row>
    <row r="459" spans="2:23" ht="23.25" thickBot="1" x14ac:dyDescent="0.25">
      <c r="B459" s="113" t="s">
        <v>464</v>
      </c>
      <c r="C459" s="114" t="s">
        <v>465</v>
      </c>
      <c r="D459" s="50">
        <v>2</v>
      </c>
      <c r="E459" s="51">
        <v>1</v>
      </c>
      <c r="F459" s="50"/>
      <c r="G459" s="51"/>
      <c r="H459" s="50">
        <v>3</v>
      </c>
      <c r="I459" s="51">
        <v>3</v>
      </c>
      <c r="J459" s="115">
        <v>12</v>
      </c>
      <c r="K459" s="51">
        <v>12</v>
      </c>
      <c r="L459" s="115">
        <f>SUM(L460:L463)</f>
        <v>9</v>
      </c>
      <c r="M459" s="51">
        <f>SUM(M460:M463)</f>
        <v>8</v>
      </c>
      <c r="N459" s="116">
        <f>SUM(N460:N463)</f>
        <v>0</v>
      </c>
      <c r="O459" s="14">
        <f>SUM(O460:O463)</f>
        <v>0</v>
      </c>
      <c r="P459" s="116">
        <v>0</v>
      </c>
      <c r="Q459" s="14">
        <v>0</v>
      </c>
      <c r="R459" s="116">
        <v>1</v>
      </c>
      <c r="S459" s="14">
        <v>1</v>
      </c>
      <c r="T459" s="116">
        <v>7</v>
      </c>
      <c r="U459" s="14">
        <v>6</v>
      </c>
      <c r="V459" s="116">
        <v>1</v>
      </c>
      <c r="W459" s="14">
        <v>1</v>
      </c>
    </row>
    <row r="460" spans="2:23" x14ac:dyDescent="0.2">
      <c r="B460" s="117" t="s">
        <v>466</v>
      </c>
      <c r="C460" s="118" t="s">
        <v>467</v>
      </c>
      <c r="D460" s="24">
        <v>1</v>
      </c>
      <c r="E460" s="25">
        <v>0</v>
      </c>
      <c r="F460" s="24"/>
      <c r="G460" s="25"/>
      <c r="H460" s="24">
        <v>1</v>
      </c>
      <c r="I460" s="25">
        <v>1</v>
      </c>
      <c r="J460" s="119">
        <v>12</v>
      </c>
      <c r="K460" s="25">
        <v>12</v>
      </c>
      <c r="L460" s="119">
        <v>1</v>
      </c>
      <c r="M460" s="25">
        <v>1</v>
      </c>
      <c r="N460" s="120"/>
      <c r="O460" s="33"/>
      <c r="P460" s="120"/>
      <c r="Q460" s="33"/>
      <c r="R460" s="120">
        <v>1</v>
      </c>
      <c r="S460" s="33">
        <v>1</v>
      </c>
      <c r="T460" s="120">
        <v>1</v>
      </c>
      <c r="U460" s="33">
        <v>1</v>
      </c>
      <c r="V460" s="120"/>
      <c r="W460" s="33"/>
    </row>
    <row r="461" spans="2:23" x14ac:dyDescent="0.2">
      <c r="B461" s="117" t="s">
        <v>468</v>
      </c>
      <c r="C461" s="121" t="s">
        <v>469</v>
      </c>
      <c r="D461" s="24"/>
      <c r="E461" s="25"/>
      <c r="F461" s="24"/>
      <c r="G461" s="25"/>
      <c r="H461" s="24"/>
      <c r="I461" s="25"/>
      <c r="J461" s="119"/>
      <c r="K461" s="25"/>
      <c r="L461" s="119">
        <v>4</v>
      </c>
      <c r="M461" s="25">
        <v>4</v>
      </c>
      <c r="N461" s="120"/>
      <c r="O461" s="33"/>
      <c r="P461" s="120"/>
      <c r="Q461" s="33"/>
      <c r="R461" s="120">
        <v>0</v>
      </c>
      <c r="S461" s="33">
        <v>0</v>
      </c>
      <c r="T461" s="120">
        <v>0</v>
      </c>
      <c r="U461" s="33">
        <v>0</v>
      </c>
      <c r="V461" s="120"/>
      <c r="W461" s="33"/>
    </row>
    <row r="462" spans="2:23" ht="22.5" x14ac:dyDescent="0.2">
      <c r="B462" s="29" t="s">
        <v>470</v>
      </c>
      <c r="C462" s="122" t="s">
        <v>471</v>
      </c>
      <c r="D462" s="34">
        <v>1</v>
      </c>
      <c r="E462" s="26">
        <v>1</v>
      </c>
      <c r="F462" s="34"/>
      <c r="G462" s="26"/>
      <c r="H462" s="34">
        <v>2</v>
      </c>
      <c r="I462" s="26">
        <v>2</v>
      </c>
      <c r="J462" s="123"/>
      <c r="K462" s="26"/>
      <c r="L462" s="123">
        <v>1</v>
      </c>
      <c r="M462" s="26">
        <v>0</v>
      </c>
      <c r="N462" s="124"/>
      <c r="O462" s="28"/>
      <c r="P462" s="124"/>
      <c r="Q462" s="28"/>
      <c r="R462" s="124">
        <v>0</v>
      </c>
      <c r="S462" s="28">
        <v>0</v>
      </c>
      <c r="T462" s="124">
        <v>2</v>
      </c>
      <c r="U462" s="28">
        <v>1</v>
      </c>
      <c r="V462" s="124"/>
      <c r="W462" s="28"/>
    </row>
    <row r="463" spans="2:23" x14ac:dyDescent="0.2">
      <c r="B463" s="29" t="s">
        <v>472</v>
      </c>
      <c r="C463" s="36" t="s">
        <v>473</v>
      </c>
      <c r="D463" s="34"/>
      <c r="E463" s="26"/>
      <c r="F463" s="34"/>
      <c r="G463" s="26"/>
      <c r="H463" s="34"/>
      <c r="I463" s="26"/>
      <c r="J463" s="123"/>
      <c r="K463" s="26"/>
      <c r="L463" s="123">
        <v>3</v>
      </c>
      <c r="M463" s="26">
        <v>3</v>
      </c>
      <c r="N463" s="124"/>
      <c r="O463" s="28"/>
      <c r="P463" s="35"/>
      <c r="Q463" s="125"/>
      <c r="R463" s="35">
        <v>0</v>
      </c>
      <c r="S463" s="125">
        <v>0</v>
      </c>
      <c r="T463" s="35">
        <v>0</v>
      </c>
      <c r="U463" s="125">
        <v>0</v>
      </c>
      <c r="V463" s="35">
        <v>1</v>
      </c>
      <c r="W463" s="125">
        <v>1</v>
      </c>
    </row>
    <row r="464" spans="2:23" ht="13.5" thickBot="1" x14ac:dyDescent="0.25">
      <c r="B464" s="126" t="s">
        <v>474</v>
      </c>
      <c r="C464" s="39" t="s">
        <v>475</v>
      </c>
      <c r="D464" s="40"/>
      <c r="E464" s="41"/>
      <c r="F464" s="40"/>
      <c r="G464" s="41"/>
      <c r="H464" s="40"/>
      <c r="I464" s="41"/>
      <c r="J464" s="127"/>
      <c r="K464" s="41"/>
      <c r="L464" s="127"/>
      <c r="M464" s="41"/>
      <c r="N464" s="128"/>
      <c r="O464" s="43"/>
      <c r="P464" s="129"/>
      <c r="Q464" s="130"/>
      <c r="R464" s="129"/>
      <c r="S464" s="130"/>
      <c r="T464" s="70">
        <v>4</v>
      </c>
      <c r="U464" s="131">
        <v>4</v>
      </c>
      <c r="V464" s="70"/>
      <c r="W464" s="131"/>
    </row>
    <row r="465" spans="2:23" ht="23.25" thickBot="1" x14ac:dyDescent="0.25">
      <c r="B465" s="147" t="s">
        <v>476</v>
      </c>
      <c r="C465" s="110" t="s">
        <v>477</v>
      </c>
      <c r="D465" s="50">
        <v>6</v>
      </c>
      <c r="E465" s="51">
        <v>4</v>
      </c>
      <c r="F465" s="50">
        <v>3</v>
      </c>
      <c r="G465" s="51">
        <v>1</v>
      </c>
      <c r="H465" s="50">
        <v>7</v>
      </c>
      <c r="I465" s="51">
        <v>6</v>
      </c>
      <c r="J465" s="50">
        <v>2</v>
      </c>
      <c r="K465" s="51">
        <v>2</v>
      </c>
      <c r="L465" s="50">
        <v>4</v>
      </c>
      <c r="M465" s="51">
        <v>1</v>
      </c>
      <c r="N465" s="13">
        <v>2</v>
      </c>
      <c r="O465" s="14">
        <v>1</v>
      </c>
      <c r="P465" s="13">
        <v>7</v>
      </c>
      <c r="Q465" s="14">
        <v>3</v>
      </c>
      <c r="R465" s="13">
        <v>4</v>
      </c>
      <c r="S465" s="14">
        <v>2</v>
      </c>
      <c r="T465" s="13">
        <v>3</v>
      </c>
      <c r="U465" s="14">
        <v>3</v>
      </c>
      <c r="V465" s="13">
        <v>1</v>
      </c>
      <c r="W465" s="14">
        <v>1</v>
      </c>
    </row>
    <row r="466" spans="2:23" ht="22.5" x14ac:dyDescent="0.2">
      <c r="B466" s="134" t="s">
        <v>478</v>
      </c>
      <c r="C466" s="135" t="s">
        <v>479</v>
      </c>
      <c r="D466" s="56"/>
      <c r="E466" s="57"/>
      <c r="F466" s="56"/>
      <c r="G466" s="57"/>
      <c r="H466" s="56"/>
      <c r="I466" s="57"/>
      <c r="J466" s="56"/>
      <c r="K466" s="57"/>
      <c r="L466" s="54">
        <v>1</v>
      </c>
      <c r="M466" s="97">
        <v>1</v>
      </c>
      <c r="N466" s="21"/>
      <c r="O466" s="58"/>
      <c r="P466" s="21">
        <v>1</v>
      </c>
      <c r="Q466" s="58">
        <v>0</v>
      </c>
      <c r="R466" s="21">
        <v>0</v>
      </c>
      <c r="S466" s="58">
        <v>0</v>
      </c>
      <c r="T466" s="21"/>
      <c r="U466" s="58"/>
      <c r="V466" s="21"/>
      <c r="W466" s="58"/>
    </row>
    <row r="467" spans="2:23" x14ac:dyDescent="0.2">
      <c r="B467" s="64" t="s">
        <v>480</v>
      </c>
      <c r="C467" s="136" t="s">
        <v>481</v>
      </c>
      <c r="D467" s="137"/>
      <c r="E467" s="138"/>
      <c r="F467" s="137"/>
      <c r="G467" s="138"/>
      <c r="H467" s="137"/>
      <c r="I467" s="138"/>
      <c r="J467" s="137"/>
      <c r="K467" s="138"/>
      <c r="L467" s="100"/>
      <c r="M467" s="20"/>
      <c r="N467" s="44"/>
      <c r="O467" s="22"/>
      <c r="P467" s="44">
        <v>1</v>
      </c>
      <c r="Q467" s="22">
        <v>1</v>
      </c>
      <c r="R467" s="44">
        <v>0</v>
      </c>
      <c r="S467" s="22">
        <v>0</v>
      </c>
      <c r="T467" s="44">
        <v>0</v>
      </c>
      <c r="U467" s="22">
        <v>0</v>
      </c>
      <c r="V467" s="44"/>
      <c r="W467" s="22"/>
    </row>
    <row r="468" spans="2:23" ht="23.25" thickBot="1" x14ac:dyDescent="0.25">
      <c r="B468" s="73" t="s">
        <v>482</v>
      </c>
      <c r="C468" s="16" t="s">
        <v>483</v>
      </c>
      <c r="D468" s="34">
        <v>6</v>
      </c>
      <c r="E468" s="26">
        <v>4</v>
      </c>
      <c r="F468" s="34">
        <v>3</v>
      </c>
      <c r="G468" s="26">
        <v>1</v>
      </c>
      <c r="H468" s="34">
        <v>7</v>
      </c>
      <c r="I468" s="26">
        <v>6</v>
      </c>
      <c r="J468" s="34">
        <v>2</v>
      </c>
      <c r="K468" s="26">
        <v>2</v>
      </c>
      <c r="L468" s="34">
        <v>3</v>
      </c>
      <c r="M468" s="26"/>
      <c r="N468" s="35">
        <v>2</v>
      </c>
      <c r="O468" s="28">
        <v>1</v>
      </c>
      <c r="P468" s="35">
        <v>5</v>
      </c>
      <c r="Q468" s="28">
        <v>2</v>
      </c>
      <c r="R468" s="35">
        <v>4</v>
      </c>
      <c r="S468" s="28">
        <v>2</v>
      </c>
      <c r="T468" s="35">
        <v>3</v>
      </c>
      <c r="U468" s="28">
        <v>3</v>
      </c>
      <c r="V468" s="35">
        <v>1</v>
      </c>
      <c r="W468" s="28">
        <v>1</v>
      </c>
    </row>
    <row r="469" spans="2:23" ht="23.25" thickBot="1" x14ac:dyDescent="0.25">
      <c r="B469" s="139" t="s">
        <v>484</v>
      </c>
      <c r="C469" s="140" t="s">
        <v>485</v>
      </c>
      <c r="D469" s="50">
        <v>2</v>
      </c>
      <c r="E469" s="51">
        <v>2</v>
      </c>
      <c r="F469" s="50"/>
      <c r="G469" s="51"/>
      <c r="H469" s="50"/>
      <c r="I469" s="51"/>
      <c r="J469" s="50">
        <v>1</v>
      </c>
      <c r="K469" s="51">
        <v>1</v>
      </c>
      <c r="L469" s="50">
        <v>2</v>
      </c>
      <c r="M469" s="51">
        <v>1</v>
      </c>
      <c r="N469" s="13">
        <v>0</v>
      </c>
      <c r="O469" s="14">
        <v>0</v>
      </c>
      <c r="P469" s="13">
        <v>0</v>
      </c>
      <c r="Q469" s="14">
        <v>0</v>
      </c>
      <c r="R469" s="13">
        <v>0</v>
      </c>
      <c r="S469" s="14">
        <v>0</v>
      </c>
      <c r="T469" s="13"/>
      <c r="U469" s="14"/>
      <c r="V469" s="13">
        <v>2</v>
      </c>
      <c r="W469" s="14">
        <v>2</v>
      </c>
    </row>
    <row r="470" spans="2:23" ht="13.5" thickBot="1" x14ac:dyDescent="0.25">
      <c r="B470" s="141" t="s">
        <v>486</v>
      </c>
      <c r="C470" s="142" t="s">
        <v>487</v>
      </c>
      <c r="D470" s="50"/>
      <c r="E470" s="51"/>
      <c r="F470" s="50"/>
      <c r="G470" s="51"/>
      <c r="H470" s="50"/>
      <c r="I470" s="51"/>
      <c r="J470" s="50"/>
      <c r="K470" s="51"/>
      <c r="L470" s="50"/>
      <c r="M470" s="51"/>
      <c r="N470" s="13"/>
      <c r="O470" s="14"/>
      <c r="P470" s="13"/>
      <c r="Q470" s="14"/>
      <c r="R470" s="13"/>
      <c r="S470" s="14"/>
      <c r="T470" s="13"/>
      <c r="U470" s="14"/>
      <c r="V470" s="13">
        <v>2</v>
      </c>
      <c r="W470" s="14">
        <v>2</v>
      </c>
    </row>
    <row r="471" spans="2:23" ht="23.25" thickBot="1" x14ac:dyDescent="0.25">
      <c r="B471" s="143" t="s">
        <v>488</v>
      </c>
      <c r="C471" s="144" t="s">
        <v>489</v>
      </c>
      <c r="D471" s="48">
        <v>2</v>
      </c>
      <c r="E471" s="49">
        <v>2</v>
      </c>
      <c r="F471" s="48"/>
      <c r="G471" s="49"/>
      <c r="H471" s="48"/>
      <c r="I471" s="49"/>
      <c r="J471" s="48">
        <v>1</v>
      </c>
      <c r="K471" s="49">
        <v>1</v>
      </c>
      <c r="L471" s="48">
        <v>2</v>
      </c>
      <c r="M471" s="49">
        <v>1</v>
      </c>
      <c r="N471" s="145"/>
      <c r="O471" s="146"/>
      <c r="P471" s="145"/>
      <c r="Q471" s="146"/>
      <c r="R471" s="145">
        <v>0</v>
      </c>
      <c r="S471" s="146">
        <v>0</v>
      </c>
      <c r="T471" s="145"/>
      <c r="U471" s="146"/>
      <c r="V471" s="145"/>
      <c r="W471" s="146"/>
    </row>
    <row r="472" spans="2:23" ht="13.5" thickBot="1" x14ac:dyDescent="0.25">
      <c r="B472" s="1221" t="s">
        <v>490</v>
      </c>
      <c r="C472" s="1222"/>
      <c r="D472" s="68">
        <v>78</v>
      </c>
      <c r="E472" s="69">
        <v>112</v>
      </c>
      <c r="F472" s="68">
        <v>66</v>
      </c>
      <c r="G472" s="69">
        <v>70</v>
      </c>
      <c r="H472" s="68">
        <v>60</v>
      </c>
      <c r="I472" s="69">
        <v>68</v>
      </c>
      <c r="J472" s="68">
        <v>71</v>
      </c>
      <c r="K472" s="69">
        <v>74</v>
      </c>
      <c r="L472" s="68">
        <v>42</v>
      </c>
      <c r="M472" s="69">
        <v>43</v>
      </c>
      <c r="N472" s="70">
        <v>64</v>
      </c>
      <c r="O472" s="71">
        <v>64</v>
      </c>
      <c r="P472" s="70">
        <v>27</v>
      </c>
      <c r="Q472" s="71">
        <v>27</v>
      </c>
      <c r="R472" s="70">
        <v>48</v>
      </c>
      <c r="S472" s="71">
        <v>48</v>
      </c>
      <c r="T472" s="70">
        <v>43</v>
      </c>
      <c r="U472" s="71">
        <v>43</v>
      </c>
      <c r="V472" s="70">
        <v>50</v>
      </c>
      <c r="W472" s="71">
        <v>20</v>
      </c>
    </row>
    <row r="473" spans="2:23" ht="13.5" thickBot="1" x14ac:dyDescent="0.25">
      <c r="B473" s="1223" t="s">
        <v>491</v>
      </c>
      <c r="C473" s="1224"/>
      <c r="D473" s="148">
        <v>62708</v>
      </c>
      <c r="E473" s="149">
        <v>37694</v>
      </c>
      <c r="F473" s="11">
        <v>56851</v>
      </c>
      <c r="G473" s="11">
        <v>34735</v>
      </c>
      <c r="H473" s="150">
        <v>59233</v>
      </c>
      <c r="I473" s="151">
        <v>36177</v>
      </c>
      <c r="J473" s="151">
        <v>55824</v>
      </c>
      <c r="K473" s="151">
        <v>35428</v>
      </c>
      <c r="L473" s="151">
        <v>54246</v>
      </c>
      <c r="M473" s="151">
        <v>33720</v>
      </c>
      <c r="N473" s="152">
        <v>51287</v>
      </c>
      <c r="O473" s="152">
        <v>32761</v>
      </c>
      <c r="P473" s="152">
        <v>55994</v>
      </c>
      <c r="Q473" s="152">
        <v>37501</v>
      </c>
      <c r="R473" s="153">
        <v>53082</v>
      </c>
      <c r="S473" s="154">
        <v>37772</v>
      </c>
      <c r="T473" s="153">
        <v>54250</v>
      </c>
      <c r="U473" s="154">
        <v>39634</v>
      </c>
      <c r="V473" s="153">
        <v>55131</v>
      </c>
      <c r="W473" s="154">
        <v>39660</v>
      </c>
    </row>
    <row r="474" spans="2:23" x14ac:dyDescent="0.2">
      <c r="B474" s="4"/>
      <c r="C474" s="4"/>
      <c r="D474" s="4"/>
      <c r="E474" s="4"/>
      <c r="F474" s="4"/>
      <c r="G474" s="4"/>
    </row>
    <row r="475" spans="2:23" x14ac:dyDescent="0.2">
      <c r="B475" s="4"/>
      <c r="C475" s="4"/>
      <c r="D475" s="4"/>
      <c r="E475" s="4"/>
      <c r="F475" s="4"/>
      <c r="G475" s="4"/>
    </row>
    <row r="476" spans="2:23" ht="13.5" thickBot="1" x14ac:dyDescent="0.25">
      <c r="B476" s="4"/>
      <c r="C476" s="4"/>
      <c r="D476" s="4"/>
      <c r="E476" s="4"/>
      <c r="F476" s="4"/>
      <c r="G476" s="4"/>
    </row>
    <row r="477" spans="2:23" ht="13.5" thickBot="1" x14ac:dyDescent="0.25">
      <c r="B477" s="1225" t="s">
        <v>0</v>
      </c>
      <c r="C477" s="1228" t="s">
        <v>1</v>
      </c>
      <c r="D477" s="1231" t="s">
        <v>2</v>
      </c>
      <c r="E477" s="1232"/>
      <c r="F477" s="1232"/>
      <c r="G477" s="1232"/>
      <c r="H477" s="1232"/>
      <c r="I477" s="1232"/>
      <c r="J477" s="1232"/>
      <c r="K477" s="1232"/>
      <c r="L477" s="1232"/>
      <c r="M477" s="1232"/>
      <c r="N477" s="1232"/>
      <c r="O477" s="1232"/>
      <c r="P477" s="1232"/>
      <c r="Q477" s="1232"/>
      <c r="R477" s="1232"/>
      <c r="S477" s="1232"/>
      <c r="T477" s="1232"/>
      <c r="U477" s="1232"/>
      <c r="V477" s="1232"/>
      <c r="W477" s="1233"/>
    </row>
    <row r="478" spans="2:23" ht="13.5" thickBot="1" x14ac:dyDescent="0.25">
      <c r="B478" s="1226"/>
      <c r="C478" s="1229"/>
      <c r="D478" s="1234" t="s">
        <v>3</v>
      </c>
      <c r="E478" s="1235"/>
      <c r="F478" s="1234" t="s">
        <v>4</v>
      </c>
      <c r="G478" s="1235"/>
      <c r="H478" s="1234" t="s">
        <v>5</v>
      </c>
      <c r="I478" s="1235"/>
      <c r="J478" s="1234" t="s">
        <v>6</v>
      </c>
      <c r="K478" s="1235"/>
      <c r="L478" s="1234" t="s">
        <v>7</v>
      </c>
      <c r="M478" s="1235"/>
      <c r="N478" s="1234" t="s">
        <v>8</v>
      </c>
      <c r="O478" s="1235"/>
      <c r="P478" s="1236" t="s">
        <v>9</v>
      </c>
      <c r="Q478" s="1237"/>
      <c r="R478" s="1236" t="s">
        <v>10</v>
      </c>
      <c r="S478" s="1237"/>
      <c r="T478" s="1236" t="s">
        <v>11</v>
      </c>
      <c r="U478" s="1237"/>
      <c r="V478" s="1236" t="s">
        <v>12</v>
      </c>
      <c r="W478" s="1237"/>
    </row>
    <row r="479" spans="2:23" ht="13.5" thickBot="1" x14ac:dyDescent="0.25">
      <c r="B479" s="1227"/>
      <c r="C479" s="1230"/>
      <c r="D479" s="5" t="s">
        <v>13</v>
      </c>
      <c r="E479" s="6" t="s">
        <v>14</v>
      </c>
      <c r="F479" s="5" t="s">
        <v>13</v>
      </c>
      <c r="G479" s="6" t="s">
        <v>14</v>
      </c>
      <c r="H479" s="5" t="s">
        <v>13</v>
      </c>
      <c r="I479" s="6" t="s">
        <v>14</v>
      </c>
      <c r="J479" s="5" t="s">
        <v>13</v>
      </c>
      <c r="K479" s="6" t="s">
        <v>14</v>
      </c>
      <c r="L479" s="5" t="s">
        <v>13</v>
      </c>
      <c r="M479" s="6" t="s">
        <v>14</v>
      </c>
      <c r="N479" s="5" t="s">
        <v>13</v>
      </c>
      <c r="O479" s="6" t="s">
        <v>14</v>
      </c>
      <c r="P479" s="5" t="s">
        <v>13</v>
      </c>
      <c r="Q479" s="6" t="s">
        <v>14</v>
      </c>
      <c r="R479" s="5" t="s">
        <v>13</v>
      </c>
      <c r="S479" s="6" t="s">
        <v>14</v>
      </c>
      <c r="T479" s="7" t="s">
        <v>13</v>
      </c>
      <c r="U479" s="8" t="s">
        <v>14</v>
      </c>
      <c r="V479" s="7" t="s">
        <v>13</v>
      </c>
      <c r="W479" s="8" t="s">
        <v>14</v>
      </c>
    </row>
    <row r="480" spans="2:23" x14ac:dyDescent="0.2">
      <c r="B480" s="72" t="s">
        <v>448</v>
      </c>
      <c r="C480" s="32" t="s">
        <v>449</v>
      </c>
      <c r="D480" s="24">
        <v>11</v>
      </c>
      <c r="E480" s="25">
        <v>11</v>
      </c>
      <c r="F480" s="24">
        <v>1</v>
      </c>
      <c r="G480" s="25">
        <v>2</v>
      </c>
      <c r="H480" s="24">
        <v>4</v>
      </c>
      <c r="I480" s="25">
        <v>4</v>
      </c>
      <c r="J480" s="24">
        <v>10</v>
      </c>
      <c r="K480" s="25">
        <v>11</v>
      </c>
      <c r="L480" s="24">
        <v>7</v>
      </c>
      <c r="M480" s="25">
        <v>6</v>
      </c>
      <c r="N480" s="27">
        <v>4</v>
      </c>
      <c r="O480" s="33">
        <v>5</v>
      </c>
      <c r="P480" s="27">
        <v>8</v>
      </c>
      <c r="Q480" s="33">
        <v>8</v>
      </c>
      <c r="R480" s="27">
        <v>23</v>
      </c>
      <c r="S480" s="33">
        <v>24</v>
      </c>
      <c r="T480" s="27">
        <v>4</v>
      </c>
      <c r="U480" s="33">
        <v>4</v>
      </c>
      <c r="V480" s="27">
        <v>9</v>
      </c>
      <c r="W480" s="33">
        <v>9</v>
      </c>
    </row>
    <row r="481" spans="2:23" x14ac:dyDescent="0.2">
      <c r="B481" s="31" t="s">
        <v>450</v>
      </c>
      <c r="C481" s="32" t="s">
        <v>451</v>
      </c>
      <c r="D481" s="24">
        <v>13</v>
      </c>
      <c r="E481" s="25">
        <v>6</v>
      </c>
      <c r="F481" s="24">
        <v>15</v>
      </c>
      <c r="G481" s="25">
        <v>12</v>
      </c>
      <c r="H481" s="24">
        <v>7</v>
      </c>
      <c r="I481" s="25">
        <v>5</v>
      </c>
      <c r="J481" s="24">
        <v>12</v>
      </c>
      <c r="K481" s="25">
        <v>11</v>
      </c>
      <c r="L481" s="24">
        <v>18</v>
      </c>
      <c r="M481" s="25">
        <v>15</v>
      </c>
      <c r="N481" s="27">
        <v>19</v>
      </c>
      <c r="O481" s="33">
        <v>16</v>
      </c>
      <c r="P481" s="27">
        <v>14</v>
      </c>
      <c r="Q481" s="33">
        <v>14</v>
      </c>
      <c r="R481" s="27">
        <v>31</v>
      </c>
      <c r="S481" s="33">
        <v>25</v>
      </c>
      <c r="T481" s="27">
        <v>20</v>
      </c>
      <c r="U481" s="33">
        <v>20</v>
      </c>
      <c r="V481" s="27">
        <v>8</v>
      </c>
      <c r="W481" s="33">
        <v>8</v>
      </c>
    </row>
    <row r="482" spans="2:23" ht="22.5" x14ac:dyDescent="0.2">
      <c r="B482" s="31" t="s">
        <v>452</v>
      </c>
      <c r="C482" s="32" t="s">
        <v>453</v>
      </c>
      <c r="D482" s="24">
        <v>176</v>
      </c>
      <c r="E482" s="25">
        <v>176</v>
      </c>
      <c r="F482" s="24">
        <v>140</v>
      </c>
      <c r="G482" s="25">
        <v>144</v>
      </c>
      <c r="H482" s="24">
        <v>68</v>
      </c>
      <c r="I482" s="25">
        <v>68</v>
      </c>
      <c r="J482" s="24">
        <v>156</v>
      </c>
      <c r="K482" s="25">
        <v>155</v>
      </c>
      <c r="L482" s="24">
        <v>365</v>
      </c>
      <c r="M482" s="25">
        <v>361</v>
      </c>
      <c r="N482" s="27">
        <v>619</v>
      </c>
      <c r="O482" s="33">
        <v>612</v>
      </c>
      <c r="P482" s="27">
        <v>946</v>
      </c>
      <c r="Q482" s="33">
        <v>947</v>
      </c>
      <c r="R482" s="27">
        <v>698</v>
      </c>
      <c r="S482" s="33">
        <v>694</v>
      </c>
      <c r="T482" s="27">
        <v>957</v>
      </c>
      <c r="U482" s="33">
        <v>959</v>
      </c>
      <c r="V482" s="27">
        <v>914</v>
      </c>
      <c r="W482" s="33">
        <v>911</v>
      </c>
    </row>
    <row r="483" spans="2:23" x14ac:dyDescent="0.2">
      <c r="B483" s="31" t="s">
        <v>454</v>
      </c>
      <c r="C483" s="32" t="s">
        <v>455</v>
      </c>
      <c r="D483" s="24">
        <v>7</v>
      </c>
      <c r="E483" s="25">
        <v>7</v>
      </c>
      <c r="F483" s="24">
        <v>3</v>
      </c>
      <c r="G483" s="25">
        <v>3</v>
      </c>
      <c r="H483" s="24">
        <v>18</v>
      </c>
      <c r="I483" s="25">
        <v>23</v>
      </c>
      <c r="J483" s="24">
        <v>5</v>
      </c>
      <c r="K483" s="25">
        <v>5</v>
      </c>
      <c r="L483" s="24">
        <v>5</v>
      </c>
      <c r="M483" s="25">
        <v>5</v>
      </c>
      <c r="N483" s="27">
        <v>11</v>
      </c>
      <c r="O483" s="33">
        <v>11</v>
      </c>
      <c r="P483" s="27">
        <v>5</v>
      </c>
      <c r="Q483" s="33">
        <v>5</v>
      </c>
      <c r="R483" s="27">
        <v>1</v>
      </c>
      <c r="S483" s="33">
        <v>1</v>
      </c>
      <c r="T483" s="27">
        <v>3</v>
      </c>
      <c r="U483" s="33">
        <v>3</v>
      </c>
      <c r="V483" s="27">
        <v>2</v>
      </c>
      <c r="W483" s="33">
        <v>2</v>
      </c>
    </row>
    <row r="484" spans="2:23" x14ac:dyDescent="0.2">
      <c r="B484" s="31" t="s">
        <v>456</v>
      </c>
      <c r="C484" s="32" t="s">
        <v>457</v>
      </c>
      <c r="D484" s="24">
        <v>118</v>
      </c>
      <c r="E484" s="25">
        <v>118</v>
      </c>
      <c r="F484" s="24">
        <v>14</v>
      </c>
      <c r="G484" s="25">
        <v>14</v>
      </c>
      <c r="H484" s="24">
        <v>31</v>
      </c>
      <c r="I484" s="25">
        <v>31</v>
      </c>
      <c r="J484" s="24">
        <v>17</v>
      </c>
      <c r="K484" s="25">
        <v>17</v>
      </c>
      <c r="L484" s="24">
        <v>18</v>
      </c>
      <c r="M484" s="25">
        <v>18</v>
      </c>
      <c r="N484" s="27">
        <v>37</v>
      </c>
      <c r="O484" s="33">
        <v>37</v>
      </c>
      <c r="P484" s="27">
        <v>25</v>
      </c>
      <c r="Q484" s="33">
        <v>25</v>
      </c>
      <c r="R484" s="27">
        <v>28</v>
      </c>
      <c r="S484" s="33">
        <v>28</v>
      </c>
      <c r="T484" s="27">
        <v>20</v>
      </c>
      <c r="U484" s="33">
        <v>20</v>
      </c>
      <c r="V484" s="27">
        <v>36</v>
      </c>
      <c r="W484" s="33">
        <v>36</v>
      </c>
    </row>
    <row r="485" spans="2:23" ht="22.5" x14ac:dyDescent="0.2">
      <c r="B485" s="31" t="s">
        <v>458</v>
      </c>
      <c r="C485" s="32" t="s">
        <v>459</v>
      </c>
      <c r="D485" s="24">
        <v>8</v>
      </c>
      <c r="E485" s="25">
        <v>8</v>
      </c>
      <c r="F485" s="24">
        <v>7</v>
      </c>
      <c r="G485" s="25">
        <v>7</v>
      </c>
      <c r="H485" s="24">
        <v>5</v>
      </c>
      <c r="I485" s="25">
        <v>5</v>
      </c>
      <c r="J485" s="24">
        <v>14</v>
      </c>
      <c r="K485" s="25">
        <v>14</v>
      </c>
      <c r="L485" s="24">
        <v>12</v>
      </c>
      <c r="M485" s="25">
        <v>12</v>
      </c>
      <c r="N485" s="27">
        <v>11</v>
      </c>
      <c r="O485" s="33">
        <v>11</v>
      </c>
      <c r="P485" s="27">
        <v>5</v>
      </c>
      <c r="Q485" s="33">
        <v>5</v>
      </c>
      <c r="R485" s="27">
        <v>6</v>
      </c>
      <c r="S485" s="33">
        <v>6</v>
      </c>
      <c r="T485" s="27">
        <v>5</v>
      </c>
      <c r="U485" s="33">
        <v>5</v>
      </c>
      <c r="V485" s="27">
        <v>7</v>
      </c>
      <c r="W485" s="33">
        <v>7</v>
      </c>
    </row>
    <row r="486" spans="2:23" ht="22.5" x14ac:dyDescent="0.2">
      <c r="B486" s="23" t="s">
        <v>460</v>
      </c>
      <c r="C486" s="16" t="s">
        <v>461</v>
      </c>
      <c r="D486" s="34">
        <v>999</v>
      </c>
      <c r="E486" s="26">
        <v>999</v>
      </c>
      <c r="F486" s="34">
        <v>974</v>
      </c>
      <c r="G486" s="26">
        <v>972</v>
      </c>
      <c r="H486" s="34">
        <v>800</v>
      </c>
      <c r="I486" s="26">
        <v>801</v>
      </c>
      <c r="J486" s="34">
        <v>461</v>
      </c>
      <c r="K486" s="26">
        <v>462</v>
      </c>
      <c r="L486" s="34">
        <v>394</v>
      </c>
      <c r="M486" s="26">
        <v>394</v>
      </c>
      <c r="N486" s="35">
        <v>399</v>
      </c>
      <c r="O486" s="28">
        <v>396</v>
      </c>
      <c r="P486" s="35">
        <v>373</v>
      </c>
      <c r="Q486" s="28">
        <v>372</v>
      </c>
      <c r="R486" s="35">
        <v>461</v>
      </c>
      <c r="S486" s="28">
        <v>461</v>
      </c>
      <c r="T486" s="35">
        <v>444</v>
      </c>
      <c r="U486" s="28">
        <v>446</v>
      </c>
      <c r="V486" s="35">
        <v>381</v>
      </c>
      <c r="W486" s="28">
        <v>381</v>
      </c>
    </row>
    <row r="487" spans="2:23" ht="13.5" thickBot="1" x14ac:dyDescent="0.25">
      <c r="B487" s="23" t="s">
        <v>462</v>
      </c>
      <c r="C487" s="16" t="s">
        <v>463</v>
      </c>
      <c r="D487" s="34">
        <v>30</v>
      </c>
      <c r="E487" s="26">
        <v>22</v>
      </c>
      <c r="F487" s="34">
        <v>25</v>
      </c>
      <c r="G487" s="26">
        <v>14</v>
      </c>
      <c r="H487" s="34">
        <v>11</v>
      </c>
      <c r="I487" s="26">
        <v>4</v>
      </c>
      <c r="J487" s="34">
        <v>17</v>
      </c>
      <c r="K487" s="26">
        <v>7</v>
      </c>
      <c r="L487" s="34">
        <v>13</v>
      </c>
      <c r="M487" s="26">
        <v>3</v>
      </c>
      <c r="N487" s="35">
        <v>19</v>
      </c>
      <c r="O487" s="28">
        <v>5</v>
      </c>
      <c r="P487" s="35">
        <v>36</v>
      </c>
      <c r="Q487" s="28">
        <v>33</v>
      </c>
      <c r="R487" s="35">
        <v>7</v>
      </c>
      <c r="S487" s="28">
        <v>1</v>
      </c>
      <c r="T487" s="35">
        <v>19</v>
      </c>
      <c r="U487" s="28">
        <v>4</v>
      </c>
      <c r="V487" s="35">
        <v>26</v>
      </c>
      <c r="W487" s="28">
        <v>9</v>
      </c>
    </row>
    <row r="488" spans="2:23" ht="23.25" thickBot="1" x14ac:dyDescent="0.25">
      <c r="B488" s="113" t="s">
        <v>464</v>
      </c>
      <c r="C488" s="114" t="s">
        <v>465</v>
      </c>
      <c r="D488" s="50">
        <v>2</v>
      </c>
      <c r="E488" s="51">
        <v>1</v>
      </c>
      <c r="F488" s="50"/>
      <c r="G488" s="51"/>
      <c r="H488" s="50">
        <v>3</v>
      </c>
      <c r="I488" s="51">
        <v>3</v>
      </c>
      <c r="J488" s="115">
        <v>12</v>
      </c>
      <c r="K488" s="51">
        <v>12</v>
      </c>
      <c r="L488" s="115">
        <f>SUM(L489:L492)</f>
        <v>9</v>
      </c>
      <c r="M488" s="51">
        <f>SUM(M489:M492)</f>
        <v>8</v>
      </c>
      <c r="N488" s="116">
        <f>SUM(N489:N492)</f>
        <v>0</v>
      </c>
      <c r="O488" s="14">
        <f>SUM(O489:O492)</f>
        <v>0</v>
      </c>
      <c r="P488" s="116">
        <v>0</v>
      </c>
      <c r="Q488" s="14">
        <v>0</v>
      </c>
      <c r="R488" s="116">
        <v>1</v>
      </c>
      <c r="S488" s="14">
        <v>1</v>
      </c>
      <c r="T488" s="116">
        <v>7</v>
      </c>
      <c r="U488" s="14">
        <v>6</v>
      </c>
      <c r="V488" s="116">
        <v>1</v>
      </c>
      <c r="W488" s="14">
        <v>1</v>
      </c>
    </row>
    <row r="489" spans="2:23" x14ac:dyDescent="0.2">
      <c r="B489" s="117" t="s">
        <v>466</v>
      </c>
      <c r="C489" s="118" t="s">
        <v>467</v>
      </c>
      <c r="D489" s="24">
        <v>1</v>
      </c>
      <c r="E489" s="25">
        <v>0</v>
      </c>
      <c r="F489" s="24"/>
      <c r="G489" s="25"/>
      <c r="H489" s="24">
        <v>1</v>
      </c>
      <c r="I489" s="25">
        <v>1</v>
      </c>
      <c r="J489" s="119">
        <v>12</v>
      </c>
      <c r="K489" s="25">
        <v>12</v>
      </c>
      <c r="L489" s="119">
        <v>1</v>
      </c>
      <c r="M489" s="25">
        <v>1</v>
      </c>
      <c r="N489" s="120"/>
      <c r="O489" s="33"/>
      <c r="P489" s="120"/>
      <c r="Q489" s="33"/>
      <c r="R489" s="120">
        <v>1</v>
      </c>
      <c r="S489" s="33">
        <v>1</v>
      </c>
      <c r="T489" s="120">
        <v>1</v>
      </c>
      <c r="U489" s="33">
        <v>1</v>
      </c>
      <c r="V489" s="120"/>
      <c r="W489" s="33"/>
    </row>
    <row r="490" spans="2:23" x14ac:dyDescent="0.2">
      <c r="B490" s="117" t="s">
        <v>468</v>
      </c>
      <c r="C490" s="121" t="s">
        <v>469</v>
      </c>
      <c r="D490" s="24"/>
      <c r="E490" s="25"/>
      <c r="F490" s="24"/>
      <c r="G490" s="25"/>
      <c r="H490" s="24"/>
      <c r="I490" s="25"/>
      <c r="J490" s="119"/>
      <c r="K490" s="25"/>
      <c r="L490" s="119">
        <v>4</v>
      </c>
      <c r="M490" s="25">
        <v>4</v>
      </c>
      <c r="N490" s="120"/>
      <c r="O490" s="33"/>
      <c r="P490" s="120"/>
      <c r="Q490" s="33"/>
      <c r="R490" s="120">
        <v>0</v>
      </c>
      <c r="S490" s="33">
        <v>0</v>
      </c>
      <c r="T490" s="120">
        <v>0</v>
      </c>
      <c r="U490" s="33">
        <v>0</v>
      </c>
      <c r="V490" s="120"/>
      <c r="W490" s="33"/>
    </row>
    <row r="491" spans="2:23" ht="22.5" x14ac:dyDescent="0.2">
      <c r="B491" s="29" t="s">
        <v>470</v>
      </c>
      <c r="C491" s="122" t="s">
        <v>471</v>
      </c>
      <c r="D491" s="34">
        <v>1</v>
      </c>
      <c r="E491" s="26">
        <v>1</v>
      </c>
      <c r="F491" s="34"/>
      <c r="G491" s="26"/>
      <c r="H491" s="34">
        <v>2</v>
      </c>
      <c r="I491" s="26">
        <v>2</v>
      </c>
      <c r="J491" s="123"/>
      <c r="K491" s="26"/>
      <c r="L491" s="123">
        <v>1</v>
      </c>
      <c r="M491" s="26">
        <v>0</v>
      </c>
      <c r="N491" s="124"/>
      <c r="O491" s="28"/>
      <c r="P491" s="124"/>
      <c r="Q491" s="28"/>
      <c r="R491" s="124">
        <v>0</v>
      </c>
      <c r="S491" s="28">
        <v>0</v>
      </c>
      <c r="T491" s="124">
        <v>2</v>
      </c>
      <c r="U491" s="28">
        <v>1</v>
      </c>
      <c r="V491" s="124"/>
      <c r="W491" s="28"/>
    </row>
    <row r="492" spans="2:23" x14ac:dyDescent="0.2">
      <c r="B492" s="29" t="s">
        <v>472</v>
      </c>
      <c r="C492" s="36" t="s">
        <v>473</v>
      </c>
      <c r="D492" s="34"/>
      <c r="E492" s="26"/>
      <c r="F492" s="34"/>
      <c r="G492" s="26"/>
      <c r="H492" s="34"/>
      <c r="I492" s="26"/>
      <c r="J492" s="123"/>
      <c r="K492" s="26"/>
      <c r="L492" s="123">
        <v>3</v>
      </c>
      <c r="M492" s="26">
        <v>3</v>
      </c>
      <c r="N492" s="124"/>
      <c r="O492" s="28"/>
      <c r="P492" s="35"/>
      <c r="Q492" s="125"/>
      <c r="R492" s="35">
        <v>0</v>
      </c>
      <c r="S492" s="125">
        <v>0</v>
      </c>
      <c r="T492" s="35">
        <v>0</v>
      </c>
      <c r="U492" s="125">
        <v>0</v>
      </c>
      <c r="V492" s="35">
        <v>1</v>
      </c>
      <c r="W492" s="125">
        <v>1</v>
      </c>
    </row>
    <row r="493" spans="2:23" ht="13.5" thickBot="1" x14ac:dyDescent="0.25">
      <c r="B493" s="126" t="s">
        <v>474</v>
      </c>
      <c r="C493" s="39" t="s">
        <v>475</v>
      </c>
      <c r="D493" s="40"/>
      <c r="E493" s="41"/>
      <c r="F493" s="40"/>
      <c r="G493" s="41"/>
      <c r="H493" s="40"/>
      <c r="I493" s="41"/>
      <c r="J493" s="127"/>
      <c r="K493" s="41"/>
      <c r="L493" s="127"/>
      <c r="M493" s="41"/>
      <c r="N493" s="128"/>
      <c r="O493" s="43"/>
      <c r="P493" s="129"/>
      <c r="Q493" s="130"/>
      <c r="R493" s="129"/>
      <c r="S493" s="130"/>
      <c r="T493" s="70">
        <v>4</v>
      </c>
      <c r="U493" s="131">
        <v>4</v>
      </c>
      <c r="V493" s="70"/>
      <c r="W493" s="131"/>
    </row>
    <row r="494" spans="2:23" ht="23.25" thickBot="1" x14ac:dyDescent="0.25">
      <c r="B494" s="147" t="s">
        <v>476</v>
      </c>
      <c r="C494" s="110" t="s">
        <v>477</v>
      </c>
      <c r="D494" s="50">
        <v>6</v>
      </c>
      <c r="E494" s="51">
        <v>4</v>
      </c>
      <c r="F494" s="50">
        <v>3</v>
      </c>
      <c r="G494" s="51">
        <v>1</v>
      </c>
      <c r="H494" s="50">
        <v>7</v>
      </c>
      <c r="I494" s="51">
        <v>6</v>
      </c>
      <c r="J494" s="50">
        <v>2</v>
      </c>
      <c r="K494" s="51">
        <v>2</v>
      </c>
      <c r="L494" s="50">
        <v>4</v>
      </c>
      <c r="M494" s="51">
        <v>1</v>
      </c>
      <c r="N494" s="13">
        <v>2</v>
      </c>
      <c r="O494" s="14">
        <v>1</v>
      </c>
      <c r="P494" s="13">
        <v>7</v>
      </c>
      <c r="Q494" s="14">
        <v>3</v>
      </c>
      <c r="R494" s="13">
        <v>4</v>
      </c>
      <c r="S494" s="14">
        <v>2</v>
      </c>
      <c r="T494" s="13">
        <v>3</v>
      </c>
      <c r="U494" s="14">
        <v>3</v>
      </c>
      <c r="V494" s="13">
        <v>1</v>
      </c>
      <c r="W494" s="14">
        <v>1</v>
      </c>
    </row>
    <row r="495" spans="2:23" ht="22.5" x14ac:dyDescent="0.2">
      <c r="B495" s="134" t="s">
        <v>478</v>
      </c>
      <c r="C495" s="135" t="s">
        <v>479</v>
      </c>
      <c r="D495" s="56"/>
      <c r="E495" s="57"/>
      <c r="F495" s="56"/>
      <c r="G495" s="57"/>
      <c r="H495" s="56"/>
      <c r="I495" s="57"/>
      <c r="J495" s="56"/>
      <c r="K495" s="57"/>
      <c r="L495" s="54">
        <v>1</v>
      </c>
      <c r="M495" s="97">
        <v>1</v>
      </c>
      <c r="N495" s="21"/>
      <c r="O495" s="58"/>
      <c r="P495" s="21">
        <v>1</v>
      </c>
      <c r="Q495" s="58">
        <v>0</v>
      </c>
      <c r="R495" s="21">
        <v>0</v>
      </c>
      <c r="S495" s="58">
        <v>0</v>
      </c>
      <c r="T495" s="21"/>
      <c r="U495" s="58"/>
      <c r="V495" s="21"/>
      <c r="W495" s="58"/>
    </row>
    <row r="496" spans="2:23" x14ac:dyDescent="0.2">
      <c r="B496" s="64" t="s">
        <v>480</v>
      </c>
      <c r="C496" s="136" t="s">
        <v>481</v>
      </c>
      <c r="D496" s="137"/>
      <c r="E496" s="138"/>
      <c r="F496" s="137"/>
      <c r="G496" s="138"/>
      <c r="H496" s="137"/>
      <c r="I496" s="138"/>
      <c r="J496" s="137"/>
      <c r="K496" s="138"/>
      <c r="L496" s="100"/>
      <c r="M496" s="20"/>
      <c r="N496" s="44"/>
      <c r="O496" s="22"/>
      <c r="P496" s="44">
        <v>1</v>
      </c>
      <c r="Q496" s="22">
        <v>1</v>
      </c>
      <c r="R496" s="44">
        <v>0</v>
      </c>
      <c r="S496" s="22">
        <v>0</v>
      </c>
      <c r="T496" s="44">
        <v>0</v>
      </c>
      <c r="U496" s="22">
        <v>0</v>
      </c>
      <c r="V496" s="44"/>
      <c r="W496" s="22"/>
    </row>
    <row r="497" spans="2:23" ht="23.25" thickBot="1" x14ac:dyDescent="0.25">
      <c r="B497" s="73" t="s">
        <v>482</v>
      </c>
      <c r="C497" s="16" t="s">
        <v>483</v>
      </c>
      <c r="D497" s="34">
        <v>6</v>
      </c>
      <c r="E497" s="26">
        <v>4</v>
      </c>
      <c r="F497" s="34">
        <v>3</v>
      </c>
      <c r="G497" s="26">
        <v>1</v>
      </c>
      <c r="H497" s="34">
        <v>7</v>
      </c>
      <c r="I497" s="26">
        <v>6</v>
      </c>
      <c r="J497" s="34">
        <v>2</v>
      </c>
      <c r="K497" s="26">
        <v>2</v>
      </c>
      <c r="L497" s="34">
        <v>3</v>
      </c>
      <c r="M497" s="26"/>
      <c r="N497" s="35">
        <v>2</v>
      </c>
      <c r="O497" s="28">
        <v>1</v>
      </c>
      <c r="P497" s="35">
        <v>5</v>
      </c>
      <c r="Q497" s="28">
        <v>2</v>
      </c>
      <c r="R497" s="35">
        <v>4</v>
      </c>
      <c r="S497" s="28">
        <v>2</v>
      </c>
      <c r="T497" s="35">
        <v>3</v>
      </c>
      <c r="U497" s="28">
        <v>3</v>
      </c>
      <c r="V497" s="35">
        <v>1</v>
      </c>
      <c r="W497" s="28">
        <v>1</v>
      </c>
    </row>
    <row r="498" spans="2:23" ht="23.25" thickBot="1" x14ac:dyDescent="0.25">
      <c r="B498" s="139" t="s">
        <v>484</v>
      </c>
      <c r="C498" s="140" t="s">
        <v>485</v>
      </c>
      <c r="D498" s="50">
        <v>2</v>
      </c>
      <c r="E498" s="51">
        <v>2</v>
      </c>
      <c r="F498" s="50"/>
      <c r="G498" s="51"/>
      <c r="H498" s="50"/>
      <c r="I498" s="51"/>
      <c r="J498" s="50">
        <v>1</v>
      </c>
      <c r="K498" s="51">
        <v>1</v>
      </c>
      <c r="L498" s="50">
        <v>2</v>
      </c>
      <c r="M498" s="51">
        <v>1</v>
      </c>
      <c r="N498" s="13">
        <v>0</v>
      </c>
      <c r="O498" s="14">
        <v>0</v>
      </c>
      <c r="P498" s="13">
        <v>0</v>
      </c>
      <c r="Q498" s="14">
        <v>0</v>
      </c>
      <c r="R498" s="13">
        <v>0</v>
      </c>
      <c r="S498" s="14">
        <v>0</v>
      </c>
      <c r="T498" s="13"/>
      <c r="U498" s="14"/>
      <c r="V498" s="13">
        <v>2</v>
      </c>
      <c r="W498" s="14">
        <v>2</v>
      </c>
    </row>
    <row r="499" spans="2:23" ht="13.5" thickBot="1" x14ac:dyDescent="0.25">
      <c r="B499" s="141" t="s">
        <v>486</v>
      </c>
      <c r="C499" s="142" t="s">
        <v>487</v>
      </c>
      <c r="D499" s="50"/>
      <c r="E499" s="51"/>
      <c r="F499" s="50"/>
      <c r="G499" s="51"/>
      <c r="H499" s="50"/>
      <c r="I499" s="51"/>
      <c r="J499" s="50"/>
      <c r="K499" s="51"/>
      <c r="L499" s="50"/>
      <c r="M499" s="51"/>
      <c r="N499" s="13"/>
      <c r="O499" s="14"/>
      <c r="P499" s="13"/>
      <c r="Q499" s="14"/>
      <c r="R499" s="13"/>
      <c r="S499" s="14"/>
      <c r="T499" s="13"/>
      <c r="U499" s="14"/>
      <c r="V499" s="13">
        <v>2</v>
      </c>
      <c r="W499" s="14">
        <v>2</v>
      </c>
    </row>
    <row r="500" spans="2:23" ht="23.25" thickBot="1" x14ac:dyDescent="0.25">
      <c r="B500" s="143" t="s">
        <v>488</v>
      </c>
      <c r="C500" s="144" t="s">
        <v>489</v>
      </c>
      <c r="D500" s="48">
        <v>2</v>
      </c>
      <c r="E500" s="49">
        <v>2</v>
      </c>
      <c r="F500" s="48"/>
      <c r="G500" s="49"/>
      <c r="H500" s="48"/>
      <c r="I500" s="49"/>
      <c r="J500" s="48">
        <v>1</v>
      </c>
      <c r="K500" s="49">
        <v>1</v>
      </c>
      <c r="L500" s="48">
        <v>2</v>
      </c>
      <c r="M500" s="49">
        <v>1</v>
      </c>
      <c r="N500" s="145"/>
      <c r="O500" s="146"/>
      <c r="P500" s="145"/>
      <c r="Q500" s="146"/>
      <c r="R500" s="145">
        <v>0</v>
      </c>
      <c r="S500" s="146">
        <v>0</v>
      </c>
      <c r="T500" s="145"/>
      <c r="U500" s="146"/>
      <c r="V500" s="145"/>
      <c r="W500" s="146"/>
    </row>
    <row r="501" spans="2:23" ht="13.5" thickBot="1" x14ac:dyDescent="0.25">
      <c r="B501" s="1221" t="s">
        <v>490</v>
      </c>
      <c r="C501" s="1222"/>
      <c r="D501" s="68">
        <v>78</v>
      </c>
      <c r="E501" s="69">
        <v>112</v>
      </c>
      <c r="F501" s="68">
        <v>66</v>
      </c>
      <c r="G501" s="69">
        <v>70</v>
      </c>
      <c r="H501" s="68">
        <v>60</v>
      </c>
      <c r="I501" s="69">
        <v>68</v>
      </c>
      <c r="J501" s="68">
        <v>71</v>
      </c>
      <c r="K501" s="69">
        <v>74</v>
      </c>
      <c r="L501" s="68">
        <v>42</v>
      </c>
      <c r="M501" s="69">
        <v>43</v>
      </c>
      <c r="N501" s="70">
        <v>64</v>
      </c>
      <c r="O501" s="71">
        <v>64</v>
      </c>
      <c r="P501" s="70">
        <v>27</v>
      </c>
      <c r="Q501" s="71">
        <v>27</v>
      </c>
      <c r="R501" s="70">
        <v>48</v>
      </c>
      <c r="S501" s="71">
        <v>48</v>
      </c>
      <c r="T501" s="70">
        <v>43</v>
      </c>
      <c r="U501" s="71">
        <v>43</v>
      </c>
      <c r="V501" s="70">
        <v>50</v>
      </c>
      <c r="W501" s="71">
        <v>20</v>
      </c>
    </row>
    <row r="502" spans="2:23" ht="13.5" thickBot="1" x14ac:dyDescent="0.25">
      <c r="B502" s="1223" t="s">
        <v>491</v>
      </c>
      <c r="C502" s="1224"/>
      <c r="D502" s="148">
        <v>62708</v>
      </c>
      <c r="E502" s="149">
        <v>37694</v>
      </c>
      <c r="F502" s="11">
        <v>56851</v>
      </c>
      <c r="G502" s="11">
        <v>34735</v>
      </c>
      <c r="H502" s="150">
        <v>59233</v>
      </c>
      <c r="I502" s="151">
        <v>36177</v>
      </c>
      <c r="J502" s="151">
        <v>55824</v>
      </c>
      <c r="K502" s="151">
        <v>35428</v>
      </c>
      <c r="L502" s="151">
        <v>54246</v>
      </c>
      <c r="M502" s="151">
        <v>33720</v>
      </c>
      <c r="N502" s="152">
        <v>51287</v>
      </c>
      <c r="O502" s="152">
        <v>32761</v>
      </c>
      <c r="P502" s="152">
        <v>55994</v>
      </c>
      <c r="Q502" s="152">
        <v>37501</v>
      </c>
      <c r="R502" s="153">
        <v>53082</v>
      </c>
      <c r="S502" s="154">
        <v>37772</v>
      </c>
      <c r="T502" s="153">
        <v>54250</v>
      </c>
      <c r="U502" s="154">
        <v>39634</v>
      </c>
      <c r="V502" s="153">
        <v>55131</v>
      </c>
      <c r="W502" s="154">
        <v>39660</v>
      </c>
    </row>
    <row r="503" spans="2:23" x14ac:dyDescent="0.2">
      <c r="B503" s="4"/>
      <c r="C503" s="4"/>
      <c r="D503" s="4"/>
      <c r="E503" s="4"/>
      <c r="F503" s="4"/>
      <c r="G503" s="4"/>
    </row>
    <row r="504" spans="2:23" x14ac:dyDescent="0.2">
      <c r="B504" s="4"/>
      <c r="C504" s="4"/>
      <c r="D504" s="4"/>
      <c r="E504" s="4"/>
      <c r="F504" s="4"/>
      <c r="G504" s="4"/>
    </row>
    <row r="505" spans="2:23" x14ac:dyDescent="0.2">
      <c r="B505" s="4"/>
      <c r="C505" s="4"/>
      <c r="D505" s="4"/>
      <c r="E505" s="4"/>
      <c r="F505" s="4"/>
      <c r="G505" s="4"/>
    </row>
  </sheetData>
  <mergeCells count="97">
    <mergeCell ref="R3:S3"/>
    <mergeCell ref="T3:U3"/>
    <mergeCell ref="V3:W3"/>
    <mergeCell ref="B244:C244"/>
    <mergeCell ref="B245:C245"/>
    <mergeCell ref="B2:B4"/>
    <mergeCell ref="C2:C4"/>
    <mergeCell ref="D2:W2"/>
    <mergeCell ref="D3:E3"/>
    <mergeCell ref="F3:G3"/>
    <mergeCell ref="H3:I3"/>
    <mergeCell ref="J3:K3"/>
    <mergeCell ref="L3:M3"/>
    <mergeCell ref="N3:O3"/>
    <mergeCell ref="P3:Q3"/>
    <mergeCell ref="B250:B252"/>
    <mergeCell ref="C250:C252"/>
    <mergeCell ref="D250:W250"/>
    <mergeCell ref="D251:E251"/>
    <mergeCell ref="F251:G251"/>
    <mergeCell ref="H251:I251"/>
    <mergeCell ref="J251:K251"/>
    <mergeCell ref="L251:M251"/>
    <mergeCell ref="N251:O251"/>
    <mergeCell ref="P251:Q251"/>
    <mergeCell ref="R251:S251"/>
    <mergeCell ref="T251:U251"/>
    <mergeCell ref="V251:W251"/>
    <mergeCell ref="B284:B286"/>
    <mergeCell ref="C284:C286"/>
    <mergeCell ref="D284:W284"/>
    <mergeCell ref="D285:E285"/>
    <mergeCell ref="F285:G285"/>
    <mergeCell ref="H285:I285"/>
    <mergeCell ref="J285:K285"/>
    <mergeCell ref="L285:M285"/>
    <mergeCell ref="N285:O285"/>
    <mergeCell ref="P285:Q285"/>
    <mergeCell ref="R285:S285"/>
    <mergeCell ref="T285:U285"/>
    <mergeCell ref="V285:W285"/>
    <mergeCell ref="B328:B330"/>
    <mergeCell ref="C328:C330"/>
    <mergeCell ref="D328:W328"/>
    <mergeCell ref="D329:E329"/>
    <mergeCell ref="F329:G329"/>
    <mergeCell ref="H329:I329"/>
    <mergeCell ref="J329:K329"/>
    <mergeCell ref="L329:M329"/>
    <mergeCell ref="N329:O329"/>
    <mergeCell ref="P329:Q329"/>
    <mergeCell ref="R329:S329"/>
    <mergeCell ref="T329:U329"/>
    <mergeCell ref="V329:W329"/>
    <mergeCell ref="B365:B367"/>
    <mergeCell ref="C365:C367"/>
    <mergeCell ref="D365:W365"/>
    <mergeCell ref="D366:E366"/>
    <mergeCell ref="F366:G366"/>
    <mergeCell ref="H366:I366"/>
    <mergeCell ref="J366:K366"/>
    <mergeCell ref="L366:M366"/>
    <mergeCell ref="N366:O366"/>
    <mergeCell ref="P366:Q366"/>
    <mergeCell ref="R366:S366"/>
    <mergeCell ref="T366:U366"/>
    <mergeCell ref="V366:W366"/>
    <mergeCell ref="B409:B411"/>
    <mergeCell ref="C409:C411"/>
    <mergeCell ref="D409:W409"/>
    <mergeCell ref="D410:E410"/>
    <mergeCell ref="F410:G410"/>
    <mergeCell ref="H410:I410"/>
    <mergeCell ref="J410:K410"/>
    <mergeCell ref="L410:M410"/>
    <mergeCell ref="N410:O410"/>
    <mergeCell ref="P410:Q410"/>
    <mergeCell ref="R410:S410"/>
    <mergeCell ref="T410:U410"/>
    <mergeCell ref="V410:W410"/>
    <mergeCell ref="D477:W477"/>
    <mergeCell ref="D478:E478"/>
    <mergeCell ref="F478:G478"/>
    <mergeCell ref="H478:I478"/>
    <mergeCell ref="J478:K478"/>
    <mergeCell ref="L478:M478"/>
    <mergeCell ref="N478:O478"/>
    <mergeCell ref="P478:Q478"/>
    <mergeCell ref="R478:S478"/>
    <mergeCell ref="T478:U478"/>
    <mergeCell ref="V478:W478"/>
    <mergeCell ref="B501:C501"/>
    <mergeCell ref="B502:C502"/>
    <mergeCell ref="B472:C472"/>
    <mergeCell ref="B473:C473"/>
    <mergeCell ref="B477:B479"/>
    <mergeCell ref="C477:C479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opLeftCell="A37" zoomScale="115" workbookViewId="0">
      <selection activeCell="Q68" sqref="Q68"/>
    </sheetView>
  </sheetViews>
  <sheetFormatPr defaultRowHeight="12.75" x14ac:dyDescent="0.2"/>
  <cols>
    <col min="1" max="1" width="36.5703125" style="1096" customWidth="1"/>
    <col min="2" max="3" width="8" style="1096" hidden="1" customWidth="1"/>
    <col min="4" max="12" width="7.42578125" style="1096" hidden="1" customWidth="1"/>
    <col min="13" max="23" width="7.42578125" style="1096" customWidth="1"/>
    <col min="24" max="24" width="3.7109375" style="1096" customWidth="1"/>
    <col min="25" max="25" width="6" style="1096" customWidth="1"/>
    <col min="26" max="26" width="4.28515625" style="1096" customWidth="1"/>
    <col min="27" max="27" width="5.140625" style="1096" customWidth="1"/>
    <col min="28" max="28" width="4.28515625" style="1096" customWidth="1"/>
    <col min="29" max="29" width="4.5703125" style="1096" customWidth="1"/>
    <col min="30" max="30" width="3.85546875" style="1096" customWidth="1"/>
    <col min="31" max="31" width="5.140625" style="1096" customWidth="1"/>
    <col min="32" max="256" width="9.140625" style="994"/>
    <col min="257" max="257" width="36.5703125" style="994" customWidth="1"/>
    <col min="258" max="268" width="0" style="994" hidden="1" customWidth="1"/>
    <col min="269" max="279" width="7.42578125" style="994" customWidth="1"/>
    <col min="280" max="280" width="3.7109375" style="994" customWidth="1"/>
    <col min="281" max="281" width="6" style="994" customWidth="1"/>
    <col min="282" max="282" width="4.28515625" style="994" customWidth="1"/>
    <col min="283" max="283" width="5.140625" style="994" customWidth="1"/>
    <col min="284" max="284" width="4.28515625" style="994" customWidth="1"/>
    <col min="285" max="285" width="4.5703125" style="994" customWidth="1"/>
    <col min="286" max="286" width="3.85546875" style="994" customWidth="1"/>
    <col min="287" max="287" width="5.140625" style="994" customWidth="1"/>
    <col min="288" max="512" width="9.140625" style="994"/>
    <col min="513" max="513" width="36.5703125" style="994" customWidth="1"/>
    <col min="514" max="524" width="0" style="994" hidden="1" customWidth="1"/>
    <col min="525" max="535" width="7.42578125" style="994" customWidth="1"/>
    <col min="536" max="536" width="3.7109375" style="994" customWidth="1"/>
    <col min="537" max="537" width="6" style="994" customWidth="1"/>
    <col min="538" max="538" width="4.28515625" style="994" customWidth="1"/>
    <col min="539" max="539" width="5.140625" style="994" customWidth="1"/>
    <col min="540" max="540" width="4.28515625" style="994" customWidth="1"/>
    <col min="541" max="541" width="4.5703125" style="994" customWidth="1"/>
    <col min="542" max="542" width="3.85546875" style="994" customWidth="1"/>
    <col min="543" max="543" width="5.140625" style="994" customWidth="1"/>
    <col min="544" max="768" width="9.140625" style="994"/>
    <col min="769" max="769" width="36.5703125" style="994" customWidth="1"/>
    <col min="770" max="780" width="0" style="994" hidden="1" customWidth="1"/>
    <col min="781" max="791" width="7.42578125" style="994" customWidth="1"/>
    <col min="792" max="792" width="3.7109375" style="994" customWidth="1"/>
    <col min="793" max="793" width="6" style="994" customWidth="1"/>
    <col min="794" max="794" width="4.28515625" style="994" customWidth="1"/>
    <col min="795" max="795" width="5.140625" style="994" customWidth="1"/>
    <col min="796" max="796" width="4.28515625" style="994" customWidth="1"/>
    <col min="797" max="797" width="4.5703125" style="994" customWidth="1"/>
    <col min="798" max="798" width="3.85546875" style="994" customWidth="1"/>
    <col min="799" max="799" width="5.140625" style="994" customWidth="1"/>
    <col min="800" max="1024" width="9.140625" style="994"/>
    <col min="1025" max="1025" width="36.5703125" style="994" customWidth="1"/>
    <col min="1026" max="1036" width="0" style="994" hidden="1" customWidth="1"/>
    <col min="1037" max="1047" width="7.42578125" style="994" customWidth="1"/>
    <col min="1048" max="1048" width="3.7109375" style="994" customWidth="1"/>
    <col min="1049" max="1049" width="6" style="994" customWidth="1"/>
    <col min="1050" max="1050" width="4.28515625" style="994" customWidth="1"/>
    <col min="1051" max="1051" width="5.140625" style="994" customWidth="1"/>
    <col min="1052" max="1052" width="4.28515625" style="994" customWidth="1"/>
    <col min="1053" max="1053" width="4.5703125" style="994" customWidth="1"/>
    <col min="1054" max="1054" width="3.85546875" style="994" customWidth="1"/>
    <col min="1055" max="1055" width="5.140625" style="994" customWidth="1"/>
    <col min="1056" max="1280" width="9.140625" style="994"/>
    <col min="1281" max="1281" width="36.5703125" style="994" customWidth="1"/>
    <col min="1282" max="1292" width="0" style="994" hidden="1" customWidth="1"/>
    <col min="1293" max="1303" width="7.42578125" style="994" customWidth="1"/>
    <col min="1304" max="1304" width="3.7109375" style="994" customWidth="1"/>
    <col min="1305" max="1305" width="6" style="994" customWidth="1"/>
    <col min="1306" max="1306" width="4.28515625" style="994" customWidth="1"/>
    <col min="1307" max="1307" width="5.140625" style="994" customWidth="1"/>
    <col min="1308" max="1308" width="4.28515625" style="994" customWidth="1"/>
    <col min="1309" max="1309" width="4.5703125" style="994" customWidth="1"/>
    <col min="1310" max="1310" width="3.85546875" style="994" customWidth="1"/>
    <col min="1311" max="1311" width="5.140625" style="994" customWidth="1"/>
    <col min="1312" max="1536" width="9.140625" style="994"/>
    <col min="1537" max="1537" width="36.5703125" style="994" customWidth="1"/>
    <col min="1538" max="1548" width="0" style="994" hidden="1" customWidth="1"/>
    <col min="1549" max="1559" width="7.42578125" style="994" customWidth="1"/>
    <col min="1560" max="1560" width="3.7109375" style="994" customWidth="1"/>
    <col min="1561" max="1561" width="6" style="994" customWidth="1"/>
    <col min="1562" max="1562" width="4.28515625" style="994" customWidth="1"/>
    <col min="1563" max="1563" width="5.140625" style="994" customWidth="1"/>
    <col min="1564" max="1564" width="4.28515625" style="994" customWidth="1"/>
    <col min="1565" max="1565" width="4.5703125" style="994" customWidth="1"/>
    <col min="1566" max="1566" width="3.85546875" style="994" customWidth="1"/>
    <col min="1567" max="1567" width="5.140625" style="994" customWidth="1"/>
    <col min="1568" max="1792" width="9.140625" style="994"/>
    <col min="1793" max="1793" width="36.5703125" style="994" customWidth="1"/>
    <col min="1794" max="1804" width="0" style="994" hidden="1" customWidth="1"/>
    <col min="1805" max="1815" width="7.42578125" style="994" customWidth="1"/>
    <col min="1816" max="1816" width="3.7109375" style="994" customWidth="1"/>
    <col min="1817" max="1817" width="6" style="994" customWidth="1"/>
    <col min="1818" max="1818" width="4.28515625" style="994" customWidth="1"/>
    <col min="1819" max="1819" width="5.140625" style="994" customWidth="1"/>
    <col min="1820" max="1820" width="4.28515625" style="994" customWidth="1"/>
    <col min="1821" max="1821" width="4.5703125" style="994" customWidth="1"/>
    <col min="1822" max="1822" width="3.85546875" style="994" customWidth="1"/>
    <col min="1823" max="1823" width="5.140625" style="994" customWidth="1"/>
    <col min="1824" max="2048" width="9.140625" style="994"/>
    <col min="2049" max="2049" width="36.5703125" style="994" customWidth="1"/>
    <col min="2050" max="2060" width="0" style="994" hidden="1" customWidth="1"/>
    <col min="2061" max="2071" width="7.42578125" style="994" customWidth="1"/>
    <col min="2072" max="2072" width="3.7109375" style="994" customWidth="1"/>
    <col min="2073" max="2073" width="6" style="994" customWidth="1"/>
    <col min="2074" max="2074" width="4.28515625" style="994" customWidth="1"/>
    <col min="2075" max="2075" width="5.140625" style="994" customWidth="1"/>
    <col min="2076" max="2076" width="4.28515625" style="994" customWidth="1"/>
    <col min="2077" max="2077" width="4.5703125" style="994" customWidth="1"/>
    <col min="2078" max="2078" width="3.85546875" style="994" customWidth="1"/>
    <col min="2079" max="2079" width="5.140625" style="994" customWidth="1"/>
    <col min="2080" max="2304" width="9.140625" style="994"/>
    <col min="2305" max="2305" width="36.5703125" style="994" customWidth="1"/>
    <col min="2306" max="2316" width="0" style="994" hidden="1" customWidth="1"/>
    <col min="2317" max="2327" width="7.42578125" style="994" customWidth="1"/>
    <col min="2328" max="2328" width="3.7109375" style="994" customWidth="1"/>
    <col min="2329" max="2329" width="6" style="994" customWidth="1"/>
    <col min="2330" max="2330" width="4.28515625" style="994" customWidth="1"/>
    <col min="2331" max="2331" width="5.140625" style="994" customWidth="1"/>
    <col min="2332" max="2332" width="4.28515625" style="994" customWidth="1"/>
    <col min="2333" max="2333" width="4.5703125" style="994" customWidth="1"/>
    <col min="2334" max="2334" width="3.85546875" style="994" customWidth="1"/>
    <col min="2335" max="2335" width="5.140625" style="994" customWidth="1"/>
    <col min="2336" max="2560" width="9.140625" style="994"/>
    <col min="2561" max="2561" width="36.5703125" style="994" customWidth="1"/>
    <col min="2562" max="2572" width="0" style="994" hidden="1" customWidth="1"/>
    <col min="2573" max="2583" width="7.42578125" style="994" customWidth="1"/>
    <col min="2584" max="2584" width="3.7109375" style="994" customWidth="1"/>
    <col min="2585" max="2585" width="6" style="994" customWidth="1"/>
    <col min="2586" max="2586" width="4.28515625" style="994" customWidth="1"/>
    <col min="2587" max="2587" width="5.140625" style="994" customWidth="1"/>
    <col min="2588" max="2588" width="4.28515625" style="994" customWidth="1"/>
    <col min="2589" max="2589" width="4.5703125" style="994" customWidth="1"/>
    <col min="2590" max="2590" width="3.85546875" style="994" customWidth="1"/>
    <col min="2591" max="2591" width="5.140625" style="994" customWidth="1"/>
    <col min="2592" max="2816" width="9.140625" style="994"/>
    <col min="2817" max="2817" width="36.5703125" style="994" customWidth="1"/>
    <col min="2818" max="2828" width="0" style="994" hidden="1" customWidth="1"/>
    <col min="2829" max="2839" width="7.42578125" style="994" customWidth="1"/>
    <col min="2840" max="2840" width="3.7109375" style="994" customWidth="1"/>
    <col min="2841" max="2841" width="6" style="994" customWidth="1"/>
    <col min="2842" max="2842" width="4.28515625" style="994" customWidth="1"/>
    <col min="2843" max="2843" width="5.140625" style="994" customWidth="1"/>
    <col min="2844" max="2844" width="4.28515625" style="994" customWidth="1"/>
    <col min="2845" max="2845" width="4.5703125" style="994" customWidth="1"/>
    <col min="2846" max="2846" width="3.85546875" style="994" customWidth="1"/>
    <col min="2847" max="2847" width="5.140625" style="994" customWidth="1"/>
    <col min="2848" max="3072" width="9.140625" style="994"/>
    <col min="3073" max="3073" width="36.5703125" style="994" customWidth="1"/>
    <col min="3074" max="3084" width="0" style="994" hidden="1" customWidth="1"/>
    <col min="3085" max="3095" width="7.42578125" style="994" customWidth="1"/>
    <col min="3096" max="3096" width="3.7109375" style="994" customWidth="1"/>
    <col min="3097" max="3097" width="6" style="994" customWidth="1"/>
    <col min="3098" max="3098" width="4.28515625" style="994" customWidth="1"/>
    <col min="3099" max="3099" width="5.140625" style="994" customWidth="1"/>
    <col min="3100" max="3100" width="4.28515625" style="994" customWidth="1"/>
    <col min="3101" max="3101" width="4.5703125" style="994" customWidth="1"/>
    <col min="3102" max="3102" width="3.85546875" style="994" customWidth="1"/>
    <col min="3103" max="3103" width="5.140625" style="994" customWidth="1"/>
    <col min="3104" max="3328" width="9.140625" style="994"/>
    <col min="3329" max="3329" width="36.5703125" style="994" customWidth="1"/>
    <col min="3330" max="3340" width="0" style="994" hidden="1" customWidth="1"/>
    <col min="3341" max="3351" width="7.42578125" style="994" customWidth="1"/>
    <col min="3352" max="3352" width="3.7109375" style="994" customWidth="1"/>
    <col min="3353" max="3353" width="6" style="994" customWidth="1"/>
    <col min="3354" max="3354" width="4.28515625" style="994" customWidth="1"/>
    <col min="3355" max="3355" width="5.140625" style="994" customWidth="1"/>
    <col min="3356" max="3356" width="4.28515625" style="994" customWidth="1"/>
    <col min="3357" max="3357" width="4.5703125" style="994" customWidth="1"/>
    <col min="3358" max="3358" width="3.85546875" style="994" customWidth="1"/>
    <col min="3359" max="3359" width="5.140625" style="994" customWidth="1"/>
    <col min="3360" max="3584" width="9.140625" style="994"/>
    <col min="3585" max="3585" width="36.5703125" style="994" customWidth="1"/>
    <col min="3586" max="3596" width="0" style="994" hidden="1" customWidth="1"/>
    <col min="3597" max="3607" width="7.42578125" style="994" customWidth="1"/>
    <col min="3608" max="3608" width="3.7109375" style="994" customWidth="1"/>
    <col min="3609" max="3609" width="6" style="994" customWidth="1"/>
    <col min="3610" max="3610" width="4.28515625" style="994" customWidth="1"/>
    <col min="3611" max="3611" width="5.140625" style="994" customWidth="1"/>
    <col min="3612" max="3612" width="4.28515625" style="994" customWidth="1"/>
    <col min="3613" max="3613" width="4.5703125" style="994" customWidth="1"/>
    <col min="3614" max="3614" width="3.85546875" style="994" customWidth="1"/>
    <col min="3615" max="3615" width="5.140625" style="994" customWidth="1"/>
    <col min="3616" max="3840" width="9.140625" style="994"/>
    <col min="3841" max="3841" width="36.5703125" style="994" customWidth="1"/>
    <col min="3842" max="3852" width="0" style="994" hidden="1" customWidth="1"/>
    <col min="3853" max="3863" width="7.42578125" style="994" customWidth="1"/>
    <col min="3864" max="3864" width="3.7109375" style="994" customWidth="1"/>
    <col min="3865" max="3865" width="6" style="994" customWidth="1"/>
    <col min="3866" max="3866" width="4.28515625" style="994" customWidth="1"/>
    <col min="3867" max="3867" width="5.140625" style="994" customWidth="1"/>
    <col min="3868" max="3868" width="4.28515625" style="994" customWidth="1"/>
    <col min="3869" max="3869" width="4.5703125" style="994" customWidth="1"/>
    <col min="3870" max="3870" width="3.85546875" style="994" customWidth="1"/>
    <col min="3871" max="3871" width="5.140625" style="994" customWidth="1"/>
    <col min="3872" max="4096" width="9.140625" style="994"/>
    <col min="4097" max="4097" width="36.5703125" style="994" customWidth="1"/>
    <col min="4098" max="4108" width="0" style="994" hidden="1" customWidth="1"/>
    <col min="4109" max="4119" width="7.42578125" style="994" customWidth="1"/>
    <col min="4120" max="4120" width="3.7109375" style="994" customWidth="1"/>
    <col min="4121" max="4121" width="6" style="994" customWidth="1"/>
    <col min="4122" max="4122" width="4.28515625" style="994" customWidth="1"/>
    <col min="4123" max="4123" width="5.140625" style="994" customWidth="1"/>
    <col min="4124" max="4124" width="4.28515625" style="994" customWidth="1"/>
    <col min="4125" max="4125" width="4.5703125" style="994" customWidth="1"/>
    <col min="4126" max="4126" width="3.85546875" style="994" customWidth="1"/>
    <col min="4127" max="4127" width="5.140625" style="994" customWidth="1"/>
    <col min="4128" max="4352" width="9.140625" style="994"/>
    <col min="4353" max="4353" width="36.5703125" style="994" customWidth="1"/>
    <col min="4354" max="4364" width="0" style="994" hidden="1" customWidth="1"/>
    <col min="4365" max="4375" width="7.42578125" style="994" customWidth="1"/>
    <col min="4376" max="4376" width="3.7109375" style="994" customWidth="1"/>
    <col min="4377" max="4377" width="6" style="994" customWidth="1"/>
    <col min="4378" max="4378" width="4.28515625" style="994" customWidth="1"/>
    <col min="4379" max="4379" width="5.140625" style="994" customWidth="1"/>
    <col min="4380" max="4380" width="4.28515625" style="994" customWidth="1"/>
    <col min="4381" max="4381" width="4.5703125" style="994" customWidth="1"/>
    <col min="4382" max="4382" width="3.85546875" style="994" customWidth="1"/>
    <col min="4383" max="4383" width="5.140625" style="994" customWidth="1"/>
    <col min="4384" max="4608" width="9.140625" style="994"/>
    <col min="4609" max="4609" width="36.5703125" style="994" customWidth="1"/>
    <col min="4610" max="4620" width="0" style="994" hidden="1" customWidth="1"/>
    <col min="4621" max="4631" width="7.42578125" style="994" customWidth="1"/>
    <col min="4632" max="4632" width="3.7109375" style="994" customWidth="1"/>
    <col min="4633" max="4633" width="6" style="994" customWidth="1"/>
    <col min="4634" max="4634" width="4.28515625" style="994" customWidth="1"/>
    <col min="4635" max="4635" width="5.140625" style="994" customWidth="1"/>
    <col min="4636" max="4636" width="4.28515625" style="994" customWidth="1"/>
    <col min="4637" max="4637" width="4.5703125" style="994" customWidth="1"/>
    <col min="4638" max="4638" width="3.85546875" style="994" customWidth="1"/>
    <col min="4639" max="4639" width="5.140625" style="994" customWidth="1"/>
    <col min="4640" max="4864" width="9.140625" style="994"/>
    <col min="4865" max="4865" width="36.5703125" style="994" customWidth="1"/>
    <col min="4866" max="4876" width="0" style="994" hidden="1" customWidth="1"/>
    <col min="4877" max="4887" width="7.42578125" style="994" customWidth="1"/>
    <col min="4888" max="4888" width="3.7109375" style="994" customWidth="1"/>
    <col min="4889" max="4889" width="6" style="994" customWidth="1"/>
    <col min="4890" max="4890" width="4.28515625" style="994" customWidth="1"/>
    <col min="4891" max="4891" width="5.140625" style="994" customWidth="1"/>
    <col min="4892" max="4892" width="4.28515625" style="994" customWidth="1"/>
    <col min="4893" max="4893" width="4.5703125" style="994" customWidth="1"/>
    <col min="4894" max="4894" width="3.85546875" style="994" customWidth="1"/>
    <col min="4895" max="4895" width="5.140625" style="994" customWidth="1"/>
    <col min="4896" max="5120" width="9.140625" style="994"/>
    <col min="5121" max="5121" width="36.5703125" style="994" customWidth="1"/>
    <col min="5122" max="5132" width="0" style="994" hidden="1" customWidth="1"/>
    <col min="5133" max="5143" width="7.42578125" style="994" customWidth="1"/>
    <col min="5144" max="5144" width="3.7109375" style="994" customWidth="1"/>
    <col min="5145" max="5145" width="6" style="994" customWidth="1"/>
    <col min="5146" max="5146" width="4.28515625" style="994" customWidth="1"/>
    <col min="5147" max="5147" width="5.140625" style="994" customWidth="1"/>
    <col min="5148" max="5148" width="4.28515625" style="994" customWidth="1"/>
    <col min="5149" max="5149" width="4.5703125" style="994" customWidth="1"/>
    <col min="5150" max="5150" width="3.85546875" style="994" customWidth="1"/>
    <col min="5151" max="5151" width="5.140625" style="994" customWidth="1"/>
    <col min="5152" max="5376" width="9.140625" style="994"/>
    <col min="5377" max="5377" width="36.5703125" style="994" customWidth="1"/>
    <col min="5378" max="5388" width="0" style="994" hidden="1" customWidth="1"/>
    <col min="5389" max="5399" width="7.42578125" style="994" customWidth="1"/>
    <col min="5400" max="5400" width="3.7109375" style="994" customWidth="1"/>
    <col min="5401" max="5401" width="6" style="994" customWidth="1"/>
    <col min="5402" max="5402" width="4.28515625" style="994" customWidth="1"/>
    <col min="5403" max="5403" width="5.140625" style="994" customWidth="1"/>
    <col min="5404" max="5404" width="4.28515625" style="994" customWidth="1"/>
    <col min="5405" max="5405" width="4.5703125" style="994" customWidth="1"/>
    <col min="5406" max="5406" width="3.85546875" style="994" customWidth="1"/>
    <col min="5407" max="5407" width="5.140625" style="994" customWidth="1"/>
    <col min="5408" max="5632" width="9.140625" style="994"/>
    <col min="5633" max="5633" width="36.5703125" style="994" customWidth="1"/>
    <col min="5634" max="5644" width="0" style="994" hidden="1" customWidth="1"/>
    <col min="5645" max="5655" width="7.42578125" style="994" customWidth="1"/>
    <col min="5656" max="5656" width="3.7109375" style="994" customWidth="1"/>
    <col min="5657" max="5657" width="6" style="994" customWidth="1"/>
    <col min="5658" max="5658" width="4.28515625" style="994" customWidth="1"/>
    <col min="5659" max="5659" width="5.140625" style="994" customWidth="1"/>
    <col min="5660" max="5660" width="4.28515625" style="994" customWidth="1"/>
    <col min="5661" max="5661" width="4.5703125" style="994" customWidth="1"/>
    <col min="5662" max="5662" width="3.85546875" style="994" customWidth="1"/>
    <col min="5663" max="5663" width="5.140625" style="994" customWidth="1"/>
    <col min="5664" max="5888" width="9.140625" style="994"/>
    <col min="5889" max="5889" width="36.5703125" style="994" customWidth="1"/>
    <col min="5890" max="5900" width="0" style="994" hidden="1" customWidth="1"/>
    <col min="5901" max="5911" width="7.42578125" style="994" customWidth="1"/>
    <col min="5912" max="5912" width="3.7109375" style="994" customWidth="1"/>
    <col min="5913" max="5913" width="6" style="994" customWidth="1"/>
    <col min="5914" max="5914" width="4.28515625" style="994" customWidth="1"/>
    <col min="5915" max="5915" width="5.140625" style="994" customWidth="1"/>
    <col min="5916" max="5916" width="4.28515625" style="994" customWidth="1"/>
    <col min="5917" max="5917" width="4.5703125" style="994" customWidth="1"/>
    <col min="5918" max="5918" width="3.85546875" style="994" customWidth="1"/>
    <col min="5919" max="5919" width="5.140625" style="994" customWidth="1"/>
    <col min="5920" max="6144" width="9.140625" style="994"/>
    <col min="6145" max="6145" width="36.5703125" style="994" customWidth="1"/>
    <col min="6146" max="6156" width="0" style="994" hidden="1" customWidth="1"/>
    <col min="6157" max="6167" width="7.42578125" style="994" customWidth="1"/>
    <col min="6168" max="6168" width="3.7109375" style="994" customWidth="1"/>
    <col min="6169" max="6169" width="6" style="994" customWidth="1"/>
    <col min="6170" max="6170" width="4.28515625" style="994" customWidth="1"/>
    <col min="6171" max="6171" width="5.140625" style="994" customWidth="1"/>
    <col min="6172" max="6172" width="4.28515625" style="994" customWidth="1"/>
    <col min="6173" max="6173" width="4.5703125" style="994" customWidth="1"/>
    <col min="6174" max="6174" width="3.85546875" style="994" customWidth="1"/>
    <col min="6175" max="6175" width="5.140625" style="994" customWidth="1"/>
    <col min="6176" max="6400" width="9.140625" style="994"/>
    <col min="6401" max="6401" width="36.5703125" style="994" customWidth="1"/>
    <col min="6402" max="6412" width="0" style="994" hidden="1" customWidth="1"/>
    <col min="6413" max="6423" width="7.42578125" style="994" customWidth="1"/>
    <col min="6424" max="6424" width="3.7109375" style="994" customWidth="1"/>
    <col min="6425" max="6425" width="6" style="994" customWidth="1"/>
    <col min="6426" max="6426" width="4.28515625" style="994" customWidth="1"/>
    <col min="6427" max="6427" width="5.140625" style="994" customWidth="1"/>
    <col min="6428" max="6428" width="4.28515625" style="994" customWidth="1"/>
    <col min="6429" max="6429" width="4.5703125" style="994" customWidth="1"/>
    <col min="6430" max="6430" width="3.85546875" style="994" customWidth="1"/>
    <col min="6431" max="6431" width="5.140625" style="994" customWidth="1"/>
    <col min="6432" max="6656" width="9.140625" style="994"/>
    <col min="6657" max="6657" width="36.5703125" style="994" customWidth="1"/>
    <col min="6658" max="6668" width="0" style="994" hidden="1" customWidth="1"/>
    <col min="6669" max="6679" width="7.42578125" style="994" customWidth="1"/>
    <col min="6680" max="6680" width="3.7109375" style="994" customWidth="1"/>
    <col min="6681" max="6681" width="6" style="994" customWidth="1"/>
    <col min="6682" max="6682" width="4.28515625" style="994" customWidth="1"/>
    <col min="6683" max="6683" width="5.140625" style="994" customWidth="1"/>
    <col min="6684" max="6684" width="4.28515625" style="994" customWidth="1"/>
    <col min="6685" max="6685" width="4.5703125" style="994" customWidth="1"/>
    <col min="6686" max="6686" width="3.85546875" style="994" customWidth="1"/>
    <col min="6687" max="6687" width="5.140625" style="994" customWidth="1"/>
    <col min="6688" max="6912" width="9.140625" style="994"/>
    <col min="6913" max="6913" width="36.5703125" style="994" customWidth="1"/>
    <col min="6914" max="6924" width="0" style="994" hidden="1" customWidth="1"/>
    <col min="6925" max="6935" width="7.42578125" style="994" customWidth="1"/>
    <col min="6936" max="6936" width="3.7109375" style="994" customWidth="1"/>
    <col min="6937" max="6937" width="6" style="994" customWidth="1"/>
    <col min="6938" max="6938" width="4.28515625" style="994" customWidth="1"/>
    <col min="6939" max="6939" width="5.140625" style="994" customWidth="1"/>
    <col min="6940" max="6940" width="4.28515625" style="994" customWidth="1"/>
    <col min="6941" max="6941" width="4.5703125" style="994" customWidth="1"/>
    <col min="6942" max="6942" width="3.85546875" style="994" customWidth="1"/>
    <col min="6943" max="6943" width="5.140625" style="994" customWidth="1"/>
    <col min="6944" max="7168" width="9.140625" style="994"/>
    <col min="7169" max="7169" width="36.5703125" style="994" customWidth="1"/>
    <col min="7170" max="7180" width="0" style="994" hidden="1" customWidth="1"/>
    <col min="7181" max="7191" width="7.42578125" style="994" customWidth="1"/>
    <col min="7192" max="7192" width="3.7109375" style="994" customWidth="1"/>
    <col min="7193" max="7193" width="6" style="994" customWidth="1"/>
    <col min="7194" max="7194" width="4.28515625" style="994" customWidth="1"/>
    <col min="7195" max="7195" width="5.140625" style="994" customWidth="1"/>
    <col min="7196" max="7196" width="4.28515625" style="994" customWidth="1"/>
    <col min="7197" max="7197" width="4.5703125" style="994" customWidth="1"/>
    <col min="7198" max="7198" width="3.85546875" style="994" customWidth="1"/>
    <col min="7199" max="7199" width="5.140625" style="994" customWidth="1"/>
    <col min="7200" max="7424" width="9.140625" style="994"/>
    <col min="7425" max="7425" width="36.5703125" style="994" customWidth="1"/>
    <col min="7426" max="7436" width="0" style="994" hidden="1" customWidth="1"/>
    <col min="7437" max="7447" width="7.42578125" style="994" customWidth="1"/>
    <col min="7448" max="7448" width="3.7109375" style="994" customWidth="1"/>
    <col min="7449" max="7449" width="6" style="994" customWidth="1"/>
    <col min="7450" max="7450" width="4.28515625" style="994" customWidth="1"/>
    <col min="7451" max="7451" width="5.140625" style="994" customWidth="1"/>
    <col min="7452" max="7452" width="4.28515625" style="994" customWidth="1"/>
    <col min="7453" max="7453" width="4.5703125" style="994" customWidth="1"/>
    <col min="7454" max="7454" width="3.85546875" style="994" customWidth="1"/>
    <col min="7455" max="7455" width="5.140625" style="994" customWidth="1"/>
    <col min="7456" max="7680" width="9.140625" style="994"/>
    <col min="7681" max="7681" width="36.5703125" style="994" customWidth="1"/>
    <col min="7682" max="7692" width="0" style="994" hidden="1" customWidth="1"/>
    <col min="7693" max="7703" width="7.42578125" style="994" customWidth="1"/>
    <col min="7704" max="7704" width="3.7109375" style="994" customWidth="1"/>
    <col min="7705" max="7705" width="6" style="994" customWidth="1"/>
    <col min="7706" max="7706" width="4.28515625" style="994" customWidth="1"/>
    <col min="7707" max="7707" width="5.140625" style="994" customWidth="1"/>
    <col min="7708" max="7708" width="4.28515625" style="994" customWidth="1"/>
    <col min="7709" max="7709" width="4.5703125" style="994" customWidth="1"/>
    <col min="7710" max="7710" width="3.85546875" style="994" customWidth="1"/>
    <col min="7711" max="7711" width="5.140625" style="994" customWidth="1"/>
    <col min="7712" max="7936" width="9.140625" style="994"/>
    <col min="7937" max="7937" width="36.5703125" style="994" customWidth="1"/>
    <col min="7938" max="7948" width="0" style="994" hidden="1" customWidth="1"/>
    <col min="7949" max="7959" width="7.42578125" style="994" customWidth="1"/>
    <col min="7960" max="7960" width="3.7109375" style="994" customWidth="1"/>
    <col min="7961" max="7961" width="6" style="994" customWidth="1"/>
    <col min="7962" max="7962" width="4.28515625" style="994" customWidth="1"/>
    <col min="7963" max="7963" width="5.140625" style="994" customWidth="1"/>
    <col min="7964" max="7964" width="4.28515625" style="994" customWidth="1"/>
    <col min="7965" max="7965" width="4.5703125" style="994" customWidth="1"/>
    <col min="7966" max="7966" width="3.85546875" style="994" customWidth="1"/>
    <col min="7967" max="7967" width="5.140625" style="994" customWidth="1"/>
    <col min="7968" max="8192" width="9.140625" style="994"/>
    <col min="8193" max="8193" width="36.5703125" style="994" customWidth="1"/>
    <col min="8194" max="8204" width="0" style="994" hidden="1" customWidth="1"/>
    <col min="8205" max="8215" width="7.42578125" style="994" customWidth="1"/>
    <col min="8216" max="8216" width="3.7109375" style="994" customWidth="1"/>
    <col min="8217" max="8217" width="6" style="994" customWidth="1"/>
    <col min="8218" max="8218" width="4.28515625" style="994" customWidth="1"/>
    <col min="8219" max="8219" width="5.140625" style="994" customWidth="1"/>
    <col min="8220" max="8220" width="4.28515625" style="994" customWidth="1"/>
    <col min="8221" max="8221" width="4.5703125" style="994" customWidth="1"/>
    <col min="8222" max="8222" width="3.85546875" style="994" customWidth="1"/>
    <col min="8223" max="8223" width="5.140625" style="994" customWidth="1"/>
    <col min="8224" max="8448" width="9.140625" style="994"/>
    <col min="8449" max="8449" width="36.5703125" style="994" customWidth="1"/>
    <col min="8450" max="8460" width="0" style="994" hidden="1" customWidth="1"/>
    <col min="8461" max="8471" width="7.42578125" style="994" customWidth="1"/>
    <col min="8472" max="8472" width="3.7109375" style="994" customWidth="1"/>
    <col min="8473" max="8473" width="6" style="994" customWidth="1"/>
    <col min="8474" max="8474" width="4.28515625" style="994" customWidth="1"/>
    <col min="8475" max="8475" width="5.140625" style="994" customWidth="1"/>
    <col min="8476" max="8476" width="4.28515625" style="994" customWidth="1"/>
    <col min="8477" max="8477" width="4.5703125" style="994" customWidth="1"/>
    <col min="8478" max="8478" width="3.85546875" style="994" customWidth="1"/>
    <col min="8479" max="8479" width="5.140625" style="994" customWidth="1"/>
    <col min="8480" max="8704" width="9.140625" style="994"/>
    <col min="8705" max="8705" width="36.5703125" style="994" customWidth="1"/>
    <col min="8706" max="8716" width="0" style="994" hidden="1" customWidth="1"/>
    <col min="8717" max="8727" width="7.42578125" style="994" customWidth="1"/>
    <col min="8728" max="8728" width="3.7109375" style="994" customWidth="1"/>
    <col min="8729" max="8729" width="6" style="994" customWidth="1"/>
    <col min="8730" max="8730" width="4.28515625" style="994" customWidth="1"/>
    <col min="8731" max="8731" width="5.140625" style="994" customWidth="1"/>
    <col min="8732" max="8732" width="4.28515625" style="994" customWidth="1"/>
    <col min="8733" max="8733" width="4.5703125" style="994" customWidth="1"/>
    <col min="8734" max="8734" width="3.85546875" style="994" customWidth="1"/>
    <col min="8735" max="8735" width="5.140625" style="994" customWidth="1"/>
    <col min="8736" max="8960" width="9.140625" style="994"/>
    <col min="8961" max="8961" width="36.5703125" style="994" customWidth="1"/>
    <col min="8962" max="8972" width="0" style="994" hidden="1" customWidth="1"/>
    <col min="8973" max="8983" width="7.42578125" style="994" customWidth="1"/>
    <col min="8984" max="8984" width="3.7109375" style="994" customWidth="1"/>
    <col min="8985" max="8985" width="6" style="994" customWidth="1"/>
    <col min="8986" max="8986" width="4.28515625" style="994" customWidth="1"/>
    <col min="8987" max="8987" width="5.140625" style="994" customWidth="1"/>
    <col min="8988" max="8988" width="4.28515625" style="994" customWidth="1"/>
    <col min="8989" max="8989" width="4.5703125" style="994" customWidth="1"/>
    <col min="8990" max="8990" width="3.85546875" style="994" customWidth="1"/>
    <col min="8991" max="8991" width="5.140625" style="994" customWidth="1"/>
    <col min="8992" max="9216" width="9.140625" style="994"/>
    <col min="9217" max="9217" width="36.5703125" style="994" customWidth="1"/>
    <col min="9218" max="9228" width="0" style="994" hidden="1" customWidth="1"/>
    <col min="9229" max="9239" width="7.42578125" style="994" customWidth="1"/>
    <col min="9240" max="9240" width="3.7109375" style="994" customWidth="1"/>
    <col min="9241" max="9241" width="6" style="994" customWidth="1"/>
    <col min="9242" max="9242" width="4.28515625" style="994" customWidth="1"/>
    <col min="9243" max="9243" width="5.140625" style="994" customWidth="1"/>
    <col min="9244" max="9244" width="4.28515625" style="994" customWidth="1"/>
    <col min="9245" max="9245" width="4.5703125" style="994" customWidth="1"/>
    <col min="9246" max="9246" width="3.85546875" style="994" customWidth="1"/>
    <col min="9247" max="9247" width="5.140625" style="994" customWidth="1"/>
    <col min="9248" max="9472" width="9.140625" style="994"/>
    <col min="9473" max="9473" width="36.5703125" style="994" customWidth="1"/>
    <col min="9474" max="9484" width="0" style="994" hidden="1" customWidth="1"/>
    <col min="9485" max="9495" width="7.42578125" style="994" customWidth="1"/>
    <col min="9496" max="9496" width="3.7109375" style="994" customWidth="1"/>
    <col min="9497" max="9497" width="6" style="994" customWidth="1"/>
    <col min="9498" max="9498" width="4.28515625" style="994" customWidth="1"/>
    <col min="9499" max="9499" width="5.140625" style="994" customWidth="1"/>
    <col min="9500" max="9500" width="4.28515625" style="994" customWidth="1"/>
    <col min="9501" max="9501" width="4.5703125" style="994" customWidth="1"/>
    <col min="9502" max="9502" width="3.85546875" style="994" customWidth="1"/>
    <col min="9503" max="9503" width="5.140625" style="994" customWidth="1"/>
    <col min="9504" max="9728" width="9.140625" style="994"/>
    <col min="9729" max="9729" width="36.5703125" style="994" customWidth="1"/>
    <col min="9730" max="9740" width="0" style="994" hidden="1" customWidth="1"/>
    <col min="9741" max="9751" width="7.42578125" style="994" customWidth="1"/>
    <col min="9752" max="9752" width="3.7109375" style="994" customWidth="1"/>
    <col min="9753" max="9753" width="6" style="994" customWidth="1"/>
    <col min="9754" max="9754" width="4.28515625" style="994" customWidth="1"/>
    <col min="9755" max="9755" width="5.140625" style="994" customWidth="1"/>
    <col min="9756" max="9756" width="4.28515625" style="994" customWidth="1"/>
    <col min="9757" max="9757" width="4.5703125" style="994" customWidth="1"/>
    <col min="9758" max="9758" width="3.85546875" style="994" customWidth="1"/>
    <col min="9759" max="9759" width="5.140625" style="994" customWidth="1"/>
    <col min="9760" max="9984" width="9.140625" style="994"/>
    <col min="9985" max="9985" width="36.5703125" style="994" customWidth="1"/>
    <col min="9986" max="9996" width="0" style="994" hidden="1" customWidth="1"/>
    <col min="9997" max="10007" width="7.42578125" style="994" customWidth="1"/>
    <col min="10008" max="10008" width="3.7109375" style="994" customWidth="1"/>
    <col min="10009" max="10009" width="6" style="994" customWidth="1"/>
    <col min="10010" max="10010" width="4.28515625" style="994" customWidth="1"/>
    <col min="10011" max="10011" width="5.140625" style="994" customWidth="1"/>
    <col min="10012" max="10012" width="4.28515625" style="994" customWidth="1"/>
    <col min="10013" max="10013" width="4.5703125" style="994" customWidth="1"/>
    <col min="10014" max="10014" width="3.85546875" style="994" customWidth="1"/>
    <col min="10015" max="10015" width="5.140625" style="994" customWidth="1"/>
    <col min="10016" max="10240" width="9.140625" style="994"/>
    <col min="10241" max="10241" width="36.5703125" style="994" customWidth="1"/>
    <col min="10242" max="10252" width="0" style="994" hidden="1" customWidth="1"/>
    <col min="10253" max="10263" width="7.42578125" style="994" customWidth="1"/>
    <col min="10264" max="10264" width="3.7109375" style="994" customWidth="1"/>
    <col min="10265" max="10265" width="6" style="994" customWidth="1"/>
    <col min="10266" max="10266" width="4.28515625" style="994" customWidth="1"/>
    <col min="10267" max="10267" width="5.140625" style="994" customWidth="1"/>
    <col min="10268" max="10268" width="4.28515625" style="994" customWidth="1"/>
    <col min="10269" max="10269" width="4.5703125" style="994" customWidth="1"/>
    <col min="10270" max="10270" width="3.85546875" style="994" customWidth="1"/>
    <col min="10271" max="10271" width="5.140625" style="994" customWidth="1"/>
    <col min="10272" max="10496" width="9.140625" style="994"/>
    <col min="10497" max="10497" width="36.5703125" style="994" customWidth="1"/>
    <col min="10498" max="10508" width="0" style="994" hidden="1" customWidth="1"/>
    <col min="10509" max="10519" width="7.42578125" style="994" customWidth="1"/>
    <col min="10520" max="10520" width="3.7109375" style="994" customWidth="1"/>
    <col min="10521" max="10521" width="6" style="994" customWidth="1"/>
    <col min="10522" max="10522" width="4.28515625" style="994" customWidth="1"/>
    <col min="10523" max="10523" width="5.140625" style="994" customWidth="1"/>
    <col min="10524" max="10524" width="4.28515625" style="994" customWidth="1"/>
    <col min="10525" max="10525" width="4.5703125" style="994" customWidth="1"/>
    <col min="10526" max="10526" width="3.85546875" style="994" customWidth="1"/>
    <col min="10527" max="10527" width="5.140625" style="994" customWidth="1"/>
    <col min="10528" max="10752" width="9.140625" style="994"/>
    <col min="10753" max="10753" width="36.5703125" style="994" customWidth="1"/>
    <col min="10754" max="10764" width="0" style="994" hidden="1" customWidth="1"/>
    <col min="10765" max="10775" width="7.42578125" style="994" customWidth="1"/>
    <col min="10776" max="10776" width="3.7109375" style="994" customWidth="1"/>
    <col min="10777" max="10777" width="6" style="994" customWidth="1"/>
    <col min="10778" max="10778" width="4.28515625" style="994" customWidth="1"/>
    <col min="10779" max="10779" width="5.140625" style="994" customWidth="1"/>
    <col min="10780" max="10780" width="4.28515625" style="994" customWidth="1"/>
    <col min="10781" max="10781" width="4.5703125" style="994" customWidth="1"/>
    <col min="10782" max="10782" width="3.85546875" style="994" customWidth="1"/>
    <col min="10783" max="10783" width="5.140625" style="994" customWidth="1"/>
    <col min="10784" max="11008" width="9.140625" style="994"/>
    <col min="11009" max="11009" width="36.5703125" style="994" customWidth="1"/>
    <col min="11010" max="11020" width="0" style="994" hidden="1" customWidth="1"/>
    <col min="11021" max="11031" width="7.42578125" style="994" customWidth="1"/>
    <col min="11032" max="11032" width="3.7109375" style="994" customWidth="1"/>
    <col min="11033" max="11033" width="6" style="994" customWidth="1"/>
    <col min="11034" max="11034" width="4.28515625" style="994" customWidth="1"/>
    <col min="11035" max="11035" width="5.140625" style="994" customWidth="1"/>
    <col min="11036" max="11036" width="4.28515625" style="994" customWidth="1"/>
    <col min="11037" max="11037" width="4.5703125" style="994" customWidth="1"/>
    <col min="11038" max="11038" width="3.85546875" style="994" customWidth="1"/>
    <col min="11039" max="11039" width="5.140625" style="994" customWidth="1"/>
    <col min="11040" max="11264" width="9.140625" style="994"/>
    <col min="11265" max="11265" width="36.5703125" style="994" customWidth="1"/>
    <col min="11266" max="11276" width="0" style="994" hidden="1" customWidth="1"/>
    <col min="11277" max="11287" width="7.42578125" style="994" customWidth="1"/>
    <col min="11288" max="11288" width="3.7109375" style="994" customWidth="1"/>
    <col min="11289" max="11289" width="6" style="994" customWidth="1"/>
    <col min="11290" max="11290" width="4.28515625" style="994" customWidth="1"/>
    <col min="11291" max="11291" width="5.140625" style="994" customWidth="1"/>
    <col min="11292" max="11292" width="4.28515625" style="994" customWidth="1"/>
    <col min="11293" max="11293" width="4.5703125" style="994" customWidth="1"/>
    <col min="11294" max="11294" width="3.85546875" style="994" customWidth="1"/>
    <col min="11295" max="11295" width="5.140625" style="994" customWidth="1"/>
    <col min="11296" max="11520" width="9.140625" style="994"/>
    <col min="11521" max="11521" width="36.5703125" style="994" customWidth="1"/>
    <col min="11522" max="11532" width="0" style="994" hidden="1" customWidth="1"/>
    <col min="11533" max="11543" width="7.42578125" style="994" customWidth="1"/>
    <col min="11544" max="11544" width="3.7109375" style="994" customWidth="1"/>
    <col min="11545" max="11545" width="6" style="994" customWidth="1"/>
    <col min="11546" max="11546" width="4.28515625" style="994" customWidth="1"/>
    <col min="11547" max="11547" width="5.140625" style="994" customWidth="1"/>
    <col min="11548" max="11548" width="4.28515625" style="994" customWidth="1"/>
    <col min="11549" max="11549" width="4.5703125" style="994" customWidth="1"/>
    <col min="11550" max="11550" width="3.85546875" style="994" customWidth="1"/>
    <col min="11551" max="11551" width="5.140625" style="994" customWidth="1"/>
    <col min="11552" max="11776" width="9.140625" style="994"/>
    <col min="11777" max="11777" width="36.5703125" style="994" customWidth="1"/>
    <col min="11778" max="11788" width="0" style="994" hidden="1" customWidth="1"/>
    <col min="11789" max="11799" width="7.42578125" style="994" customWidth="1"/>
    <col min="11800" max="11800" width="3.7109375" style="994" customWidth="1"/>
    <col min="11801" max="11801" width="6" style="994" customWidth="1"/>
    <col min="11802" max="11802" width="4.28515625" style="994" customWidth="1"/>
    <col min="11803" max="11803" width="5.140625" style="994" customWidth="1"/>
    <col min="11804" max="11804" width="4.28515625" style="994" customWidth="1"/>
    <col min="11805" max="11805" width="4.5703125" style="994" customWidth="1"/>
    <col min="11806" max="11806" width="3.85546875" style="994" customWidth="1"/>
    <col min="11807" max="11807" width="5.140625" style="994" customWidth="1"/>
    <col min="11808" max="12032" width="9.140625" style="994"/>
    <col min="12033" max="12033" width="36.5703125" style="994" customWidth="1"/>
    <col min="12034" max="12044" width="0" style="994" hidden="1" customWidth="1"/>
    <col min="12045" max="12055" width="7.42578125" style="994" customWidth="1"/>
    <col min="12056" max="12056" width="3.7109375" style="994" customWidth="1"/>
    <col min="12057" max="12057" width="6" style="994" customWidth="1"/>
    <col min="12058" max="12058" width="4.28515625" style="994" customWidth="1"/>
    <col min="12059" max="12059" width="5.140625" style="994" customWidth="1"/>
    <col min="12060" max="12060" width="4.28515625" style="994" customWidth="1"/>
    <col min="12061" max="12061" width="4.5703125" style="994" customWidth="1"/>
    <col min="12062" max="12062" width="3.85546875" style="994" customWidth="1"/>
    <col min="12063" max="12063" width="5.140625" style="994" customWidth="1"/>
    <col min="12064" max="12288" width="9.140625" style="994"/>
    <col min="12289" max="12289" width="36.5703125" style="994" customWidth="1"/>
    <col min="12290" max="12300" width="0" style="994" hidden="1" customWidth="1"/>
    <col min="12301" max="12311" width="7.42578125" style="994" customWidth="1"/>
    <col min="12312" max="12312" width="3.7109375" style="994" customWidth="1"/>
    <col min="12313" max="12313" width="6" style="994" customWidth="1"/>
    <col min="12314" max="12314" width="4.28515625" style="994" customWidth="1"/>
    <col min="12315" max="12315" width="5.140625" style="994" customWidth="1"/>
    <col min="12316" max="12316" width="4.28515625" style="994" customWidth="1"/>
    <col min="12317" max="12317" width="4.5703125" style="994" customWidth="1"/>
    <col min="12318" max="12318" width="3.85546875" style="994" customWidth="1"/>
    <col min="12319" max="12319" width="5.140625" style="994" customWidth="1"/>
    <col min="12320" max="12544" width="9.140625" style="994"/>
    <col min="12545" max="12545" width="36.5703125" style="994" customWidth="1"/>
    <col min="12546" max="12556" width="0" style="994" hidden="1" customWidth="1"/>
    <col min="12557" max="12567" width="7.42578125" style="994" customWidth="1"/>
    <col min="12568" max="12568" width="3.7109375" style="994" customWidth="1"/>
    <col min="12569" max="12569" width="6" style="994" customWidth="1"/>
    <col min="12570" max="12570" width="4.28515625" style="994" customWidth="1"/>
    <col min="12571" max="12571" width="5.140625" style="994" customWidth="1"/>
    <col min="12572" max="12572" width="4.28515625" style="994" customWidth="1"/>
    <col min="12573" max="12573" width="4.5703125" style="994" customWidth="1"/>
    <col min="12574" max="12574" width="3.85546875" style="994" customWidth="1"/>
    <col min="12575" max="12575" width="5.140625" style="994" customWidth="1"/>
    <col min="12576" max="12800" width="9.140625" style="994"/>
    <col min="12801" max="12801" width="36.5703125" style="994" customWidth="1"/>
    <col min="12802" max="12812" width="0" style="994" hidden="1" customWidth="1"/>
    <col min="12813" max="12823" width="7.42578125" style="994" customWidth="1"/>
    <col min="12824" max="12824" width="3.7109375" style="994" customWidth="1"/>
    <col min="12825" max="12825" width="6" style="994" customWidth="1"/>
    <col min="12826" max="12826" width="4.28515625" style="994" customWidth="1"/>
    <col min="12827" max="12827" width="5.140625" style="994" customWidth="1"/>
    <col min="12828" max="12828" width="4.28515625" style="994" customWidth="1"/>
    <col min="12829" max="12829" width="4.5703125" style="994" customWidth="1"/>
    <col min="12830" max="12830" width="3.85546875" style="994" customWidth="1"/>
    <col min="12831" max="12831" width="5.140625" style="994" customWidth="1"/>
    <col min="12832" max="13056" width="9.140625" style="994"/>
    <col min="13057" max="13057" width="36.5703125" style="994" customWidth="1"/>
    <col min="13058" max="13068" width="0" style="994" hidden="1" customWidth="1"/>
    <col min="13069" max="13079" width="7.42578125" style="994" customWidth="1"/>
    <col min="13080" max="13080" width="3.7109375" style="994" customWidth="1"/>
    <col min="13081" max="13081" width="6" style="994" customWidth="1"/>
    <col min="13082" max="13082" width="4.28515625" style="994" customWidth="1"/>
    <col min="13083" max="13083" width="5.140625" style="994" customWidth="1"/>
    <col min="13084" max="13084" width="4.28515625" style="994" customWidth="1"/>
    <col min="13085" max="13085" width="4.5703125" style="994" customWidth="1"/>
    <col min="13086" max="13086" width="3.85546875" style="994" customWidth="1"/>
    <col min="13087" max="13087" width="5.140625" style="994" customWidth="1"/>
    <col min="13088" max="13312" width="9.140625" style="994"/>
    <col min="13313" max="13313" width="36.5703125" style="994" customWidth="1"/>
    <col min="13314" max="13324" width="0" style="994" hidden="1" customWidth="1"/>
    <col min="13325" max="13335" width="7.42578125" style="994" customWidth="1"/>
    <col min="13336" max="13336" width="3.7109375" style="994" customWidth="1"/>
    <col min="13337" max="13337" width="6" style="994" customWidth="1"/>
    <col min="13338" max="13338" width="4.28515625" style="994" customWidth="1"/>
    <col min="13339" max="13339" width="5.140625" style="994" customWidth="1"/>
    <col min="13340" max="13340" width="4.28515625" style="994" customWidth="1"/>
    <col min="13341" max="13341" width="4.5703125" style="994" customWidth="1"/>
    <col min="13342" max="13342" width="3.85546875" style="994" customWidth="1"/>
    <col min="13343" max="13343" width="5.140625" style="994" customWidth="1"/>
    <col min="13344" max="13568" width="9.140625" style="994"/>
    <col min="13569" max="13569" width="36.5703125" style="994" customWidth="1"/>
    <col min="13570" max="13580" width="0" style="994" hidden="1" customWidth="1"/>
    <col min="13581" max="13591" width="7.42578125" style="994" customWidth="1"/>
    <col min="13592" max="13592" width="3.7109375" style="994" customWidth="1"/>
    <col min="13593" max="13593" width="6" style="994" customWidth="1"/>
    <col min="13594" max="13594" width="4.28515625" style="994" customWidth="1"/>
    <col min="13595" max="13595" width="5.140625" style="994" customWidth="1"/>
    <col min="13596" max="13596" width="4.28515625" style="994" customWidth="1"/>
    <col min="13597" max="13597" width="4.5703125" style="994" customWidth="1"/>
    <col min="13598" max="13598" width="3.85546875" style="994" customWidth="1"/>
    <col min="13599" max="13599" width="5.140625" style="994" customWidth="1"/>
    <col min="13600" max="13824" width="9.140625" style="994"/>
    <col min="13825" max="13825" width="36.5703125" style="994" customWidth="1"/>
    <col min="13826" max="13836" width="0" style="994" hidden="1" customWidth="1"/>
    <col min="13837" max="13847" width="7.42578125" style="994" customWidth="1"/>
    <col min="13848" max="13848" width="3.7109375" style="994" customWidth="1"/>
    <col min="13849" max="13849" width="6" style="994" customWidth="1"/>
    <col min="13850" max="13850" width="4.28515625" style="994" customWidth="1"/>
    <col min="13851" max="13851" width="5.140625" style="994" customWidth="1"/>
    <col min="13852" max="13852" width="4.28515625" style="994" customWidth="1"/>
    <col min="13853" max="13853" width="4.5703125" style="994" customWidth="1"/>
    <col min="13854" max="13854" width="3.85546875" style="994" customWidth="1"/>
    <col min="13855" max="13855" width="5.140625" style="994" customWidth="1"/>
    <col min="13856" max="14080" width="9.140625" style="994"/>
    <col min="14081" max="14081" width="36.5703125" style="994" customWidth="1"/>
    <col min="14082" max="14092" width="0" style="994" hidden="1" customWidth="1"/>
    <col min="14093" max="14103" width="7.42578125" style="994" customWidth="1"/>
    <col min="14104" max="14104" width="3.7109375" style="994" customWidth="1"/>
    <col min="14105" max="14105" width="6" style="994" customWidth="1"/>
    <col min="14106" max="14106" width="4.28515625" style="994" customWidth="1"/>
    <col min="14107" max="14107" width="5.140625" style="994" customWidth="1"/>
    <col min="14108" max="14108" width="4.28515625" style="994" customWidth="1"/>
    <col min="14109" max="14109" width="4.5703125" style="994" customWidth="1"/>
    <col min="14110" max="14110" width="3.85546875" style="994" customWidth="1"/>
    <col min="14111" max="14111" width="5.140625" style="994" customWidth="1"/>
    <col min="14112" max="14336" width="9.140625" style="994"/>
    <col min="14337" max="14337" width="36.5703125" style="994" customWidth="1"/>
    <col min="14338" max="14348" width="0" style="994" hidden="1" customWidth="1"/>
    <col min="14349" max="14359" width="7.42578125" style="994" customWidth="1"/>
    <col min="14360" max="14360" width="3.7109375" style="994" customWidth="1"/>
    <col min="14361" max="14361" width="6" style="994" customWidth="1"/>
    <col min="14362" max="14362" width="4.28515625" style="994" customWidth="1"/>
    <col min="14363" max="14363" width="5.140625" style="994" customWidth="1"/>
    <col min="14364" max="14364" width="4.28515625" style="994" customWidth="1"/>
    <col min="14365" max="14365" width="4.5703125" style="994" customWidth="1"/>
    <col min="14366" max="14366" width="3.85546875" style="994" customWidth="1"/>
    <col min="14367" max="14367" width="5.140625" style="994" customWidth="1"/>
    <col min="14368" max="14592" width="9.140625" style="994"/>
    <col min="14593" max="14593" width="36.5703125" style="994" customWidth="1"/>
    <col min="14594" max="14604" width="0" style="994" hidden="1" customWidth="1"/>
    <col min="14605" max="14615" width="7.42578125" style="994" customWidth="1"/>
    <col min="14616" max="14616" width="3.7109375" style="994" customWidth="1"/>
    <col min="14617" max="14617" width="6" style="994" customWidth="1"/>
    <col min="14618" max="14618" width="4.28515625" style="994" customWidth="1"/>
    <col min="14619" max="14619" width="5.140625" style="994" customWidth="1"/>
    <col min="14620" max="14620" width="4.28515625" style="994" customWidth="1"/>
    <col min="14621" max="14621" width="4.5703125" style="994" customWidth="1"/>
    <col min="14622" max="14622" width="3.85546875" style="994" customWidth="1"/>
    <col min="14623" max="14623" width="5.140625" style="994" customWidth="1"/>
    <col min="14624" max="14848" width="9.140625" style="994"/>
    <col min="14849" max="14849" width="36.5703125" style="994" customWidth="1"/>
    <col min="14850" max="14860" width="0" style="994" hidden="1" customWidth="1"/>
    <col min="14861" max="14871" width="7.42578125" style="994" customWidth="1"/>
    <col min="14872" max="14872" width="3.7109375" style="994" customWidth="1"/>
    <col min="14873" max="14873" width="6" style="994" customWidth="1"/>
    <col min="14874" max="14874" width="4.28515625" style="994" customWidth="1"/>
    <col min="14875" max="14875" width="5.140625" style="994" customWidth="1"/>
    <col min="14876" max="14876" width="4.28515625" style="994" customWidth="1"/>
    <col min="14877" max="14877" width="4.5703125" style="994" customWidth="1"/>
    <col min="14878" max="14878" width="3.85546875" style="994" customWidth="1"/>
    <col min="14879" max="14879" width="5.140625" style="994" customWidth="1"/>
    <col min="14880" max="15104" width="9.140625" style="994"/>
    <col min="15105" max="15105" width="36.5703125" style="994" customWidth="1"/>
    <col min="15106" max="15116" width="0" style="994" hidden="1" customWidth="1"/>
    <col min="15117" max="15127" width="7.42578125" style="994" customWidth="1"/>
    <col min="15128" max="15128" width="3.7109375" style="994" customWidth="1"/>
    <col min="15129" max="15129" width="6" style="994" customWidth="1"/>
    <col min="15130" max="15130" width="4.28515625" style="994" customWidth="1"/>
    <col min="15131" max="15131" width="5.140625" style="994" customWidth="1"/>
    <col min="15132" max="15132" width="4.28515625" style="994" customWidth="1"/>
    <col min="15133" max="15133" width="4.5703125" style="994" customWidth="1"/>
    <col min="15134" max="15134" width="3.85546875" style="994" customWidth="1"/>
    <col min="15135" max="15135" width="5.140625" style="994" customWidth="1"/>
    <col min="15136" max="15360" width="9.140625" style="994"/>
    <col min="15361" max="15361" width="36.5703125" style="994" customWidth="1"/>
    <col min="15362" max="15372" width="0" style="994" hidden="1" customWidth="1"/>
    <col min="15373" max="15383" width="7.42578125" style="994" customWidth="1"/>
    <col min="15384" max="15384" width="3.7109375" style="994" customWidth="1"/>
    <col min="15385" max="15385" width="6" style="994" customWidth="1"/>
    <col min="15386" max="15386" width="4.28515625" style="994" customWidth="1"/>
    <col min="15387" max="15387" width="5.140625" style="994" customWidth="1"/>
    <col min="15388" max="15388" width="4.28515625" style="994" customWidth="1"/>
    <col min="15389" max="15389" width="4.5703125" style="994" customWidth="1"/>
    <col min="15390" max="15390" width="3.85546875" style="994" customWidth="1"/>
    <col min="15391" max="15391" width="5.140625" style="994" customWidth="1"/>
    <col min="15392" max="15616" width="9.140625" style="994"/>
    <col min="15617" max="15617" width="36.5703125" style="994" customWidth="1"/>
    <col min="15618" max="15628" width="0" style="994" hidden="1" customWidth="1"/>
    <col min="15629" max="15639" width="7.42578125" style="994" customWidth="1"/>
    <col min="15640" max="15640" width="3.7109375" style="994" customWidth="1"/>
    <col min="15641" max="15641" width="6" style="994" customWidth="1"/>
    <col min="15642" max="15642" width="4.28515625" style="994" customWidth="1"/>
    <col min="15643" max="15643" width="5.140625" style="994" customWidth="1"/>
    <col min="15644" max="15644" width="4.28515625" style="994" customWidth="1"/>
    <col min="15645" max="15645" width="4.5703125" style="994" customWidth="1"/>
    <col min="15646" max="15646" width="3.85546875" style="994" customWidth="1"/>
    <col min="15647" max="15647" width="5.140625" style="994" customWidth="1"/>
    <col min="15648" max="15872" width="9.140625" style="994"/>
    <col min="15873" max="15873" width="36.5703125" style="994" customWidth="1"/>
    <col min="15874" max="15884" width="0" style="994" hidden="1" customWidth="1"/>
    <col min="15885" max="15895" width="7.42578125" style="994" customWidth="1"/>
    <col min="15896" max="15896" width="3.7109375" style="994" customWidth="1"/>
    <col min="15897" max="15897" width="6" style="994" customWidth="1"/>
    <col min="15898" max="15898" width="4.28515625" style="994" customWidth="1"/>
    <col min="15899" max="15899" width="5.140625" style="994" customWidth="1"/>
    <col min="15900" max="15900" width="4.28515625" style="994" customWidth="1"/>
    <col min="15901" max="15901" width="4.5703125" style="994" customWidth="1"/>
    <col min="15902" max="15902" width="3.85546875" style="994" customWidth="1"/>
    <col min="15903" max="15903" width="5.140625" style="994" customWidth="1"/>
    <col min="15904" max="16128" width="9.140625" style="994"/>
    <col min="16129" max="16129" width="36.5703125" style="994" customWidth="1"/>
    <col min="16130" max="16140" width="0" style="994" hidden="1" customWidth="1"/>
    <col min="16141" max="16151" width="7.42578125" style="994" customWidth="1"/>
    <col min="16152" max="16152" width="3.7109375" style="994" customWidth="1"/>
    <col min="16153" max="16153" width="6" style="994" customWidth="1"/>
    <col min="16154" max="16154" width="4.28515625" style="994" customWidth="1"/>
    <col min="16155" max="16155" width="5.140625" style="994" customWidth="1"/>
    <col min="16156" max="16156" width="4.28515625" style="994" customWidth="1"/>
    <col min="16157" max="16157" width="4.5703125" style="994" customWidth="1"/>
    <col min="16158" max="16158" width="3.85546875" style="994" customWidth="1"/>
    <col min="16159" max="16159" width="5.140625" style="994" customWidth="1"/>
    <col min="16160" max="16384" width="9.140625" style="994"/>
  </cols>
  <sheetData>
    <row r="1" spans="1:32" hidden="1" x14ac:dyDescent="0.2">
      <c r="A1" s="994"/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  <c r="N1" s="994"/>
      <c r="O1" s="994"/>
      <c r="P1" s="994"/>
      <c r="Q1" s="994"/>
      <c r="R1" s="994"/>
      <c r="S1" s="994"/>
      <c r="T1" s="994"/>
      <c r="U1" s="994"/>
      <c r="V1" s="994"/>
      <c r="W1" s="994"/>
      <c r="X1" s="994"/>
      <c r="Y1" s="994"/>
      <c r="Z1" s="994"/>
      <c r="AA1" s="994"/>
      <c r="AB1" s="994"/>
      <c r="AC1" s="994"/>
      <c r="AD1" s="994"/>
      <c r="AE1" s="994"/>
    </row>
    <row r="2" spans="1:32" hidden="1" x14ac:dyDescent="0.2">
      <c r="A2" s="1097" t="s">
        <v>1178</v>
      </c>
      <c r="B2" s="1097"/>
      <c r="C2" s="1097"/>
      <c r="D2" s="1097"/>
      <c r="E2" s="1097"/>
      <c r="F2" s="1097"/>
      <c r="G2" s="1097"/>
      <c r="H2" s="1097"/>
      <c r="I2" s="1097"/>
      <c r="J2" s="1097"/>
      <c r="K2" s="1097"/>
      <c r="L2" s="1097"/>
      <c r="M2" s="1097"/>
      <c r="N2" s="1097"/>
      <c r="O2" s="1097"/>
      <c r="P2" s="1097"/>
      <c r="Q2" s="1097"/>
      <c r="R2" s="1097"/>
      <c r="S2" s="1097"/>
      <c r="T2" s="1097"/>
      <c r="U2" s="1097"/>
      <c r="V2" s="1097"/>
      <c r="W2" s="1097"/>
      <c r="X2" s="994"/>
      <c r="Y2" s="994"/>
      <c r="Z2" s="994"/>
      <c r="AA2" s="994"/>
      <c r="AB2" s="994"/>
      <c r="AC2" s="994"/>
      <c r="AD2" s="994"/>
      <c r="AE2" s="994"/>
    </row>
    <row r="3" spans="1:32" ht="13.5" hidden="1" thickBot="1" x14ac:dyDescent="0.25">
      <c r="A3" s="1098"/>
      <c r="B3" s="994"/>
      <c r="C3" s="994"/>
      <c r="D3" s="994"/>
      <c r="E3" s="994"/>
      <c r="F3" s="994"/>
      <c r="G3" s="994"/>
      <c r="H3" s="994"/>
      <c r="I3" s="994"/>
      <c r="J3" s="994"/>
      <c r="K3" s="994"/>
      <c r="L3" s="994"/>
      <c r="M3" s="994"/>
      <c r="N3" s="994"/>
      <c r="O3" s="994"/>
      <c r="P3" s="994"/>
      <c r="Q3" s="994"/>
      <c r="R3" s="994"/>
      <c r="S3" s="994"/>
      <c r="T3" s="994"/>
      <c r="U3" s="994"/>
      <c r="V3" s="994"/>
      <c r="W3" s="994"/>
      <c r="X3" s="994"/>
      <c r="Y3" s="994"/>
      <c r="Z3" s="994"/>
      <c r="AA3" s="994"/>
      <c r="AB3" s="1099"/>
      <c r="AC3" s="994"/>
      <c r="AD3" s="994"/>
      <c r="AE3" s="994"/>
    </row>
    <row r="4" spans="1:32" ht="18.75" hidden="1" customHeight="1" thickBot="1" x14ac:dyDescent="0.25">
      <c r="A4" s="1373" t="s">
        <v>1179</v>
      </c>
      <c r="B4" s="1375" t="s">
        <v>1111</v>
      </c>
      <c r="C4" s="1376"/>
      <c r="D4" s="1376"/>
      <c r="E4" s="1376"/>
      <c r="F4" s="1376"/>
      <c r="G4" s="1376"/>
      <c r="H4" s="1376"/>
      <c r="I4" s="1376"/>
      <c r="J4" s="1376"/>
      <c r="K4" s="1376"/>
      <c r="L4" s="1376"/>
      <c r="M4" s="1376"/>
      <c r="N4" s="1376"/>
      <c r="O4" s="1376"/>
      <c r="P4" s="1376"/>
      <c r="Q4" s="1376"/>
      <c r="R4" s="1376"/>
      <c r="S4" s="1376"/>
      <c r="T4" s="1376"/>
      <c r="U4" s="1376"/>
      <c r="V4" s="1376"/>
      <c r="W4" s="1377"/>
      <c r="X4" s="994"/>
      <c r="Y4" s="994"/>
      <c r="Z4" s="994"/>
      <c r="AA4" s="994"/>
      <c r="AB4" s="994"/>
      <c r="AC4" s="994"/>
      <c r="AD4" s="994"/>
      <c r="AE4" s="994"/>
    </row>
    <row r="5" spans="1:32" ht="16.5" hidden="1" customHeight="1" thickBot="1" x14ac:dyDescent="0.25">
      <c r="A5" s="1374"/>
      <c r="B5" s="1100" t="s">
        <v>501</v>
      </c>
      <c r="C5" s="1101" t="s">
        <v>502</v>
      </c>
      <c r="D5" s="1102" t="s">
        <v>503</v>
      </c>
      <c r="E5" s="1103" t="s">
        <v>504</v>
      </c>
      <c r="F5" s="1104" t="s">
        <v>505</v>
      </c>
      <c r="G5" s="1105" t="s">
        <v>506</v>
      </c>
      <c r="H5" s="1105" t="s">
        <v>507</v>
      </c>
      <c r="I5" s="1105" t="s">
        <v>508</v>
      </c>
      <c r="J5" s="1105" t="s">
        <v>509</v>
      </c>
      <c r="K5" s="1105" t="s">
        <v>510</v>
      </c>
      <c r="L5" s="1105" t="s">
        <v>511</v>
      </c>
      <c r="M5" s="1105" t="s">
        <v>3</v>
      </c>
      <c r="N5" s="1105" t="s">
        <v>4</v>
      </c>
      <c r="O5" s="1105" t="s">
        <v>5</v>
      </c>
      <c r="P5" s="1105" t="s">
        <v>6</v>
      </c>
      <c r="Q5" s="1105" t="s">
        <v>7</v>
      </c>
      <c r="R5" s="1105" t="s">
        <v>8</v>
      </c>
      <c r="S5" s="1105" t="s">
        <v>9</v>
      </c>
      <c r="T5" s="1105" t="s">
        <v>10</v>
      </c>
      <c r="U5" s="1105" t="s">
        <v>11</v>
      </c>
      <c r="V5" s="1106" t="s">
        <v>12</v>
      </c>
      <c r="W5" s="1107" t="s">
        <v>879</v>
      </c>
      <c r="X5" s="4"/>
      <c r="Y5" s="4"/>
      <c r="Z5" s="4"/>
      <c r="AA5" s="4"/>
      <c r="AB5" s="4"/>
      <c r="AC5" s="4"/>
      <c r="AD5" s="4"/>
      <c r="AE5" s="4"/>
      <c r="AF5" s="4"/>
    </row>
    <row r="6" spans="1:32" hidden="1" x14ac:dyDescent="0.2">
      <c r="A6" s="1108" t="s">
        <v>1180</v>
      </c>
      <c r="B6" s="1109">
        <v>3308</v>
      </c>
      <c r="C6" s="1110">
        <v>6102</v>
      </c>
      <c r="D6" s="1111">
        <v>13527</v>
      </c>
      <c r="E6" s="1112">
        <v>4317</v>
      </c>
      <c r="F6" s="1113">
        <v>2960</v>
      </c>
      <c r="G6" s="1114">
        <v>3012</v>
      </c>
      <c r="H6" s="1115">
        <v>3452</v>
      </c>
      <c r="I6" s="1115">
        <v>3922</v>
      </c>
      <c r="J6" s="1115">
        <v>5122</v>
      </c>
      <c r="K6" s="1115">
        <v>3070</v>
      </c>
      <c r="L6" s="1115">
        <v>2326</v>
      </c>
      <c r="M6" s="1115">
        <v>2236</v>
      </c>
      <c r="N6" s="1115">
        <v>2358</v>
      </c>
      <c r="O6" s="1116">
        <v>2552</v>
      </c>
      <c r="P6" s="1115">
        <v>2425</v>
      </c>
      <c r="Q6" s="1115">
        <v>2126</v>
      </c>
      <c r="R6" s="1115">
        <v>1863</v>
      </c>
      <c r="S6" s="1115">
        <v>1295</v>
      </c>
      <c r="T6" s="1115">
        <v>1486</v>
      </c>
      <c r="U6" s="1115">
        <v>1487</v>
      </c>
      <c r="V6" s="1117">
        <v>1380</v>
      </c>
      <c r="W6" s="1118">
        <f>AVERAGE(M6:V6)</f>
        <v>1920.8</v>
      </c>
      <c r="X6" s="1119"/>
      <c r="Y6" s="4"/>
      <c r="Z6" s="4"/>
      <c r="AA6" s="4"/>
      <c r="AB6" s="4"/>
      <c r="AC6" s="4"/>
      <c r="AD6" s="4"/>
      <c r="AE6" s="4"/>
      <c r="AF6" s="4"/>
    </row>
    <row r="7" spans="1:32" hidden="1" x14ac:dyDescent="0.2">
      <c r="A7" s="1120" t="s">
        <v>1181</v>
      </c>
      <c r="B7" s="1121">
        <v>153</v>
      </c>
      <c r="C7" s="1122">
        <v>312</v>
      </c>
      <c r="D7" s="1123">
        <v>83</v>
      </c>
      <c r="E7" s="1124">
        <v>99</v>
      </c>
      <c r="F7" s="1125">
        <v>80</v>
      </c>
      <c r="G7" s="1126">
        <v>110</v>
      </c>
      <c r="H7" s="1127">
        <v>80</v>
      </c>
      <c r="I7" s="1127">
        <v>69</v>
      </c>
      <c r="J7" s="1127">
        <v>58</v>
      </c>
      <c r="K7" s="1127">
        <v>171</v>
      </c>
      <c r="L7" s="1127">
        <v>81</v>
      </c>
      <c r="M7" s="1127">
        <v>97</v>
      </c>
      <c r="N7" s="1127">
        <v>53</v>
      </c>
      <c r="O7" s="1128">
        <v>54</v>
      </c>
      <c r="P7" s="1127">
        <v>67</v>
      </c>
      <c r="Q7" s="1127">
        <v>31</v>
      </c>
      <c r="R7" s="1127">
        <v>32</v>
      </c>
      <c r="S7" s="1127">
        <v>38</v>
      </c>
      <c r="T7" s="1127">
        <v>26</v>
      </c>
      <c r="U7" s="1127">
        <v>52</v>
      </c>
      <c r="V7" s="1129">
        <v>18</v>
      </c>
      <c r="W7" s="1118">
        <f t="shared" ref="W7:W30" si="0">AVERAGE(M7:V7)</f>
        <v>46.8</v>
      </c>
      <c r="X7" s="4"/>
      <c r="Y7" s="4"/>
      <c r="Z7" s="4"/>
      <c r="AA7" s="4"/>
      <c r="AB7" s="4"/>
      <c r="AC7" s="4"/>
      <c r="AD7" s="4"/>
      <c r="AE7" s="4"/>
      <c r="AF7" s="4"/>
    </row>
    <row r="8" spans="1:32" hidden="1" x14ac:dyDescent="0.2">
      <c r="A8" s="1120" t="s">
        <v>1182</v>
      </c>
      <c r="B8" s="1130"/>
      <c r="C8" s="1131"/>
      <c r="D8" s="1123">
        <v>547</v>
      </c>
      <c r="E8" s="1132">
        <v>712</v>
      </c>
      <c r="F8" s="1133">
        <v>680</v>
      </c>
      <c r="G8" s="1123">
        <v>878</v>
      </c>
      <c r="H8" s="1128">
        <v>904</v>
      </c>
      <c r="I8" s="1128">
        <v>1213</v>
      </c>
      <c r="J8" s="1128">
        <v>1125</v>
      </c>
      <c r="K8" s="1128">
        <v>734</v>
      </c>
      <c r="L8" s="1128">
        <v>1046</v>
      </c>
      <c r="M8" s="1128">
        <v>1350</v>
      </c>
      <c r="N8" s="1128">
        <v>1061</v>
      </c>
      <c r="O8" s="1128">
        <v>1104</v>
      </c>
      <c r="P8" s="1128">
        <v>1070</v>
      </c>
      <c r="Q8" s="1128">
        <v>1276</v>
      </c>
      <c r="R8" s="1128">
        <v>863</v>
      </c>
      <c r="S8" s="1128">
        <v>828</v>
      </c>
      <c r="T8" s="1128">
        <v>323</v>
      </c>
      <c r="U8" s="1128">
        <v>586</v>
      </c>
      <c r="V8" s="1134">
        <v>856</v>
      </c>
      <c r="W8" s="1118">
        <f t="shared" si="0"/>
        <v>931.7</v>
      </c>
      <c r="X8" s="4"/>
      <c r="Y8" s="4"/>
      <c r="Z8" s="4"/>
      <c r="AA8" s="4"/>
      <c r="AB8" s="4"/>
      <c r="AC8" s="4"/>
      <c r="AD8" s="4"/>
      <c r="AE8" s="4"/>
      <c r="AF8" s="4"/>
    </row>
    <row r="9" spans="1:32" hidden="1" x14ac:dyDescent="0.2">
      <c r="A9" s="1135" t="s">
        <v>1183</v>
      </c>
      <c r="B9" s="1121">
        <v>181</v>
      </c>
      <c r="C9" s="1136">
        <v>158</v>
      </c>
      <c r="D9" s="1123">
        <v>122</v>
      </c>
      <c r="E9" s="1137">
        <v>84</v>
      </c>
      <c r="F9" s="1138">
        <v>100</v>
      </c>
      <c r="G9" s="1139">
        <v>120</v>
      </c>
      <c r="H9" s="1140">
        <v>92</v>
      </c>
      <c r="I9" s="1140">
        <v>93</v>
      </c>
      <c r="J9" s="1140">
        <v>68</v>
      </c>
      <c r="K9" s="1140">
        <v>91</v>
      </c>
      <c r="L9" s="1140">
        <v>79</v>
      </c>
      <c r="M9" s="1140">
        <v>77</v>
      </c>
      <c r="N9" s="1140">
        <v>66</v>
      </c>
      <c r="O9" s="1128">
        <v>51</v>
      </c>
      <c r="P9" s="1127">
        <v>78</v>
      </c>
      <c r="Q9" s="1127">
        <v>44</v>
      </c>
      <c r="R9" s="1127">
        <v>63</v>
      </c>
      <c r="S9" s="1127">
        <v>63</v>
      </c>
      <c r="T9" s="1127">
        <v>66</v>
      </c>
      <c r="U9" s="1127">
        <v>89</v>
      </c>
      <c r="V9" s="1129">
        <v>112</v>
      </c>
      <c r="W9" s="1118">
        <f t="shared" si="0"/>
        <v>70.900000000000006</v>
      </c>
      <c r="X9" s="4"/>
      <c r="Y9" s="4"/>
      <c r="Z9" s="4"/>
      <c r="AA9" s="4"/>
      <c r="AB9" s="4"/>
      <c r="AC9" s="4"/>
      <c r="AD9" s="4"/>
      <c r="AE9" s="4"/>
      <c r="AF9" s="4"/>
    </row>
    <row r="10" spans="1:32" hidden="1" x14ac:dyDescent="0.2">
      <c r="A10" s="1120" t="s">
        <v>1184</v>
      </c>
      <c r="B10" s="1141" t="s">
        <v>1185</v>
      </c>
      <c r="C10" s="1142" t="s">
        <v>1185</v>
      </c>
      <c r="D10" s="1123">
        <v>59</v>
      </c>
      <c r="E10" s="1132">
        <v>49</v>
      </c>
      <c r="F10" s="1133">
        <v>45</v>
      </c>
      <c r="G10" s="1123">
        <v>41</v>
      </c>
      <c r="H10" s="1128">
        <v>32</v>
      </c>
      <c r="I10" s="1128">
        <v>26</v>
      </c>
      <c r="J10" s="1128">
        <v>38</v>
      </c>
      <c r="K10" s="1128">
        <v>27</v>
      </c>
      <c r="L10" s="1128">
        <v>14</v>
      </c>
      <c r="M10" s="1128">
        <v>18</v>
      </c>
      <c r="N10" s="1128">
        <v>21</v>
      </c>
      <c r="O10" s="1128">
        <v>20</v>
      </c>
      <c r="P10" s="1128">
        <v>14</v>
      </c>
      <c r="Q10" s="1128">
        <v>19</v>
      </c>
      <c r="R10" s="1128">
        <v>4</v>
      </c>
      <c r="S10" s="1128">
        <v>10</v>
      </c>
      <c r="T10" s="1128">
        <v>26</v>
      </c>
      <c r="U10" s="1128">
        <v>8</v>
      </c>
      <c r="V10" s="1134">
        <v>23</v>
      </c>
      <c r="W10" s="1118">
        <f t="shared" si="0"/>
        <v>16.3</v>
      </c>
      <c r="X10" s="4"/>
      <c r="Y10" s="4"/>
      <c r="Z10" s="4"/>
      <c r="AA10" s="4"/>
      <c r="AB10" s="4"/>
      <c r="AC10" s="4"/>
      <c r="AD10" s="4"/>
      <c r="AE10" s="4"/>
      <c r="AF10" s="4"/>
    </row>
    <row r="11" spans="1:32" hidden="1" x14ac:dyDescent="0.2">
      <c r="A11" s="1120" t="s">
        <v>1186</v>
      </c>
      <c r="B11" s="1121">
        <v>2102</v>
      </c>
      <c r="C11" s="1136">
        <v>4341</v>
      </c>
      <c r="D11" s="1123">
        <v>4607</v>
      </c>
      <c r="E11" s="1137">
        <v>5178</v>
      </c>
      <c r="F11" s="1138">
        <v>5494</v>
      </c>
      <c r="G11" s="1139">
        <v>5191</v>
      </c>
      <c r="H11" s="1140">
        <v>4596</v>
      </c>
      <c r="I11" s="1140">
        <v>4315</v>
      </c>
      <c r="J11" s="1140">
        <v>2313</v>
      </c>
      <c r="K11" s="1140">
        <v>2195</v>
      </c>
      <c r="L11" s="1140">
        <v>2594</v>
      </c>
      <c r="M11" s="1140">
        <v>5546</v>
      </c>
      <c r="N11" s="1140">
        <v>7292</v>
      </c>
      <c r="O11" s="1128">
        <v>6709</v>
      </c>
      <c r="P11" s="1127">
        <v>8722</v>
      </c>
      <c r="Q11" s="1127">
        <v>9190</v>
      </c>
      <c r="R11" s="1127">
        <v>8903</v>
      </c>
      <c r="S11" s="1127">
        <v>8314</v>
      </c>
      <c r="T11" s="1127">
        <v>6563</v>
      </c>
      <c r="U11" s="1127">
        <v>6597</v>
      </c>
      <c r="V11" s="1129">
        <v>6780</v>
      </c>
      <c r="W11" s="1118">
        <f t="shared" si="0"/>
        <v>7461.6</v>
      </c>
      <c r="X11" s="4"/>
      <c r="Y11" s="4"/>
      <c r="Z11" s="4"/>
      <c r="AA11" s="4"/>
      <c r="AB11" s="4"/>
      <c r="AC11" s="4"/>
      <c r="AD11" s="4"/>
      <c r="AE11" s="4"/>
      <c r="AF11" s="4"/>
    </row>
    <row r="12" spans="1:32" hidden="1" x14ac:dyDescent="0.2">
      <c r="A12" s="1120" t="s">
        <v>1187</v>
      </c>
      <c r="B12" s="1121">
        <v>37428</v>
      </c>
      <c r="C12" s="1143">
        <v>15903</v>
      </c>
      <c r="D12" s="1123">
        <v>16168</v>
      </c>
      <c r="E12" s="1132">
        <v>14578</v>
      </c>
      <c r="F12" s="1133">
        <v>13938</v>
      </c>
      <c r="G12" s="1123">
        <v>13840</v>
      </c>
      <c r="H12" s="1128">
        <v>10294</v>
      </c>
      <c r="I12" s="1128">
        <v>10286</v>
      </c>
      <c r="J12" s="1128">
        <v>11108</v>
      </c>
      <c r="K12" s="1128">
        <v>12331</v>
      </c>
      <c r="L12" s="1128">
        <v>12159</v>
      </c>
      <c r="M12" s="1128">
        <v>12112</v>
      </c>
      <c r="N12" s="1128">
        <v>12240</v>
      </c>
      <c r="O12" s="1128">
        <v>12376</v>
      </c>
      <c r="P12" s="1128">
        <v>16231</v>
      </c>
      <c r="Q12" s="1128">
        <v>12344</v>
      </c>
      <c r="R12" s="1128">
        <v>11438</v>
      </c>
      <c r="S12" s="1128">
        <v>9781</v>
      </c>
      <c r="T12" s="1128">
        <v>9809</v>
      </c>
      <c r="U12" s="1128">
        <v>9030</v>
      </c>
      <c r="V12" s="1134">
        <v>8304</v>
      </c>
      <c r="W12" s="1118">
        <f t="shared" si="0"/>
        <v>11366.5</v>
      </c>
      <c r="X12" s="4"/>
      <c r="Y12" s="4"/>
      <c r="Z12" s="4"/>
      <c r="AA12" s="4"/>
      <c r="AB12" s="4"/>
      <c r="AC12" s="4"/>
      <c r="AD12" s="4"/>
      <c r="AE12" s="4"/>
      <c r="AF12" s="4"/>
    </row>
    <row r="13" spans="1:32" hidden="1" x14ac:dyDescent="0.2">
      <c r="A13" s="1144" t="s">
        <v>1188</v>
      </c>
      <c r="B13" s="1121">
        <v>10625</v>
      </c>
      <c r="C13" s="1136">
        <v>5604</v>
      </c>
      <c r="D13" s="1123">
        <v>5215</v>
      </c>
      <c r="E13" s="1137">
        <v>6002</v>
      </c>
      <c r="F13" s="1138">
        <v>4975</v>
      </c>
      <c r="G13" s="1139">
        <v>4380</v>
      </c>
      <c r="H13" s="1140">
        <v>3127</v>
      </c>
      <c r="I13" s="1140">
        <v>3458</v>
      </c>
      <c r="J13" s="1140">
        <v>3387</v>
      </c>
      <c r="K13" s="1140">
        <v>3747</v>
      </c>
      <c r="L13" s="1140">
        <v>3651</v>
      </c>
      <c r="M13" s="1140">
        <v>3840</v>
      </c>
      <c r="N13" s="1140">
        <v>4013</v>
      </c>
      <c r="O13" s="1128">
        <v>4990</v>
      </c>
      <c r="P13" s="1127">
        <v>5820</v>
      </c>
      <c r="Q13" s="1127">
        <v>5718</v>
      </c>
      <c r="R13" s="1127">
        <v>3940</v>
      </c>
      <c r="S13" s="1127">
        <v>3381</v>
      </c>
      <c r="T13" s="1127">
        <v>2982</v>
      </c>
      <c r="U13" s="1127">
        <v>3122</v>
      </c>
      <c r="V13" s="1129">
        <v>2592</v>
      </c>
      <c r="W13" s="1118">
        <f t="shared" si="0"/>
        <v>4039.8</v>
      </c>
      <c r="X13" s="4"/>
      <c r="Y13" s="4"/>
      <c r="Z13" s="4"/>
      <c r="AA13" s="4"/>
      <c r="AB13" s="4"/>
      <c r="AC13" s="4"/>
      <c r="AD13" s="4"/>
      <c r="AE13" s="4"/>
      <c r="AF13" s="4"/>
    </row>
    <row r="14" spans="1:32" hidden="1" x14ac:dyDescent="0.2">
      <c r="A14" s="1120" t="s">
        <v>1189</v>
      </c>
      <c r="B14" s="1121">
        <v>6732</v>
      </c>
      <c r="C14" s="1143">
        <v>5049</v>
      </c>
      <c r="D14" s="1123">
        <v>7511</v>
      </c>
      <c r="E14" s="1132">
        <v>9057</v>
      </c>
      <c r="F14" s="1133">
        <v>9859</v>
      </c>
      <c r="G14" s="1123">
        <v>9497</v>
      </c>
      <c r="H14" s="1128">
        <v>8281</v>
      </c>
      <c r="I14" s="1128">
        <v>7746</v>
      </c>
      <c r="J14" s="1128">
        <v>6738</v>
      </c>
      <c r="K14" s="1128">
        <v>7703</v>
      </c>
      <c r="L14" s="1128">
        <v>6681</v>
      </c>
      <c r="M14" s="1128">
        <v>5103</v>
      </c>
      <c r="N14" s="1128">
        <v>4317</v>
      </c>
      <c r="O14" s="1128">
        <v>4661</v>
      </c>
      <c r="P14" s="1127">
        <v>4779</v>
      </c>
      <c r="Q14" s="1127">
        <v>5096</v>
      </c>
      <c r="R14" s="1127">
        <v>5533</v>
      </c>
      <c r="S14" s="1127">
        <v>6999</v>
      </c>
      <c r="T14" s="1127">
        <v>4632</v>
      </c>
      <c r="U14" s="1127">
        <v>5400</v>
      </c>
      <c r="V14" s="1129">
        <v>6178</v>
      </c>
      <c r="W14" s="1118">
        <f t="shared" si="0"/>
        <v>5269.8</v>
      </c>
      <c r="X14" s="4"/>
      <c r="Y14" s="4"/>
      <c r="Z14" s="4"/>
      <c r="AA14" s="4"/>
      <c r="AB14" s="4"/>
      <c r="AC14" s="4"/>
      <c r="AD14" s="4"/>
      <c r="AE14" s="4"/>
      <c r="AF14" s="4"/>
    </row>
    <row r="15" spans="1:32" hidden="1" x14ac:dyDescent="0.2">
      <c r="A15" s="1145" t="s">
        <v>1190</v>
      </c>
      <c r="B15" s="1121">
        <v>7405</v>
      </c>
      <c r="C15" s="1136">
        <v>6528</v>
      </c>
      <c r="D15" s="1123">
        <v>1779</v>
      </c>
      <c r="E15" s="1137">
        <v>1896</v>
      </c>
      <c r="F15" s="1138">
        <v>1512</v>
      </c>
      <c r="G15" s="1139">
        <v>1634</v>
      </c>
      <c r="H15" s="1140">
        <v>1559</v>
      </c>
      <c r="I15" s="1140">
        <v>1417</v>
      </c>
      <c r="J15" s="1140">
        <v>1557</v>
      </c>
      <c r="K15" s="1140">
        <v>1262</v>
      </c>
      <c r="L15" s="1140">
        <v>1115</v>
      </c>
      <c r="M15" s="1140">
        <v>1460</v>
      </c>
      <c r="N15" s="1140">
        <v>2372</v>
      </c>
      <c r="O15" s="1128">
        <v>2622</v>
      </c>
      <c r="P15" s="1127">
        <v>3284</v>
      </c>
      <c r="Q15" s="1127">
        <v>3184</v>
      </c>
      <c r="R15" s="1127">
        <v>2872</v>
      </c>
      <c r="S15" s="1127">
        <v>3393</v>
      </c>
      <c r="T15" s="1127">
        <v>2061</v>
      </c>
      <c r="U15" s="1127">
        <v>2593</v>
      </c>
      <c r="V15" s="1129">
        <v>3754</v>
      </c>
      <c r="W15" s="1118">
        <f t="shared" si="0"/>
        <v>2759.5</v>
      </c>
      <c r="X15" s="4"/>
      <c r="Y15" s="4"/>
      <c r="Z15" s="4"/>
      <c r="AA15" s="4"/>
      <c r="AB15" s="4"/>
      <c r="AC15" s="4"/>
      <c r="AD15" s="4"/>
      <c r="AE15" s="4"/>
      <c r="AF15" s="4"/>
    </row>
    <row r="16" spans="1:32" hidden="1" x14ac:dyDescent="0.2">
      <c r="A16" s="1145" t="s">
        <v>1191</v>
      </c>
      <c r="B16" s="1121">
        <v>1178</v>
      </c>
      <c r="C16" s="1143">
        <v>938</v>
      </c>
      <c r="D16" s="1123">
        <v>463</v>
      </c>
      <c r="E16" s="1132">
        <v>445</v>
      </c>
      <c r="F16" s="1133">
        <v>568</v>
      </c>
      <c r="G16" s="1123">
        <v>590</v>
      </c>
      <c r="H16" s="1128">
        <v>1005</v>
      </c>
      <c r="I16" s="1128">
        <v>1400</v>
      </c>
      <c r="J16" s="1128">
        <v>1526</v>
      </c>
      <c r="K16" s="1128">
        <v>1530</v>
      </c>
      <c r="L16" s="1128">
        <v>1914</v>
      </c>
      <c r="M16" s="1128">
        <v>1086</v>
      </c>
      <c r="N16" s="1128">
        <v>348</v>
      </c>
      <c r="O16" s="1128">
        <v>343</v>
      </c>
      <c r="P16" s="1127">
        <v>158</v>
      </c>
      <c r="Q16" s="1127">
        <v>182</v>
      </c>
      <c r="R16" s="1127">
        <v>97</v>
      </c>
      <c r="S16" s="1127">
        <v>85</v>
      </c>
      <c r="T16" s="1127">
        <v>58</v>
      </c>
      <c r="U16" s="1127">
        <v>52</v>
      </c>
      <c r="V16" s="1129">
        <v>91</v>
      </c>
      <c r="W16" s="1118">
        <f t="shared" si="0"/>
        <v>250</v>
      </c>
      <c r="X16" s="4"/>
      <c r="Y16" s="4"/>
      <c r="Z16" s="4"/>
      <c r="AA16" s="4"/>
      <c r="AB16" s="4"/>
      <c r="AC16" s="4"/>
      <c r="AD16" s="4"/>
      <c r="AE16" s="4"/>
      <c r="AF16" s="4"/>
    </row>
    <row r="17" spans="1:32" hidden="1" x14ac:dyDescent="0.2">
      <c r="A17" s="1120" t="s">
        <v>1192</v>
      </c>
      <c r="B17" s="1121">
        <v>969</v>
      </c>
      <c r="C17" s="1136">
        <v>747</v>
      </c>
      <c r="D17" s="1123">
        <v>614</v>
      </c>
      <c r="E17" s="1137">
        <v>765</v>
      </c>
      <c r="F17" s="1138">
        <v>606</v>
      </c>
      <c r="G17" s="1139">
        <v>894</v>
      </c>
      <c r="H17" s="1140">
        <v>719</v>
      </c>
      <c r="I17" s="1140">
        <v>739</v>
      </c>
      <c r="J17" s="1140">
        <v>433</v>
      </c>
      <c r="K17" s="1140">
        <v>882</v>
      </c>
      <c r="L17" s="1140">
        <v>1389</v>
      </c>
      <c r="M17" s="1140">
        <v>397</v>
      </c>
      <c r="N17" s="1140">
        <v>270</v>
      </c>
      <c r="O17" s="1128">
        <v>349</v>
      </c>
      <c r="P17" s="1128">
        <v>271</v>
      </c>
      <c r="Q17" s="1128">
        <v>574</v>
      </c>
      <c r="R17" s="1128">
        <v>223</v>
      </c>
      <c r="S17" s="1128">
        <v>476</v>
      </c>
      <c r="T17" s="1128">
        <v>317</v>
      </c>
      <c r="U17" s="1128">
        <v>381</v>
      </c>
      <c r="V17" s="1134">
        <v>645</v>
      </c>
      <c r="W17" s="1118">
        <f t="shared" si="0"/>
        <v>390.3</v>
      </c>
      <c r="X17" s="4"/>
      <c r="Y17" s="4"/>
      <c r="Z17" s="4"/>
      <c r="AA17" s="4"/>
      <c r="AB17" s="4"/>
      <c r="AC17" s="4"/>
      <c r="AD17" s="4"/>
      <c r="AE17" s="4"/>
      <c r="AF17" s="4"/>
    </row>
    <row r="18" spans="1:32" hidden="1" x14ac:dyDescent="0.2">
      <c r="A18" s="1120" t="s">
        <v>1193</v>
      </c>
      <c r="B18" s="1146" t="s">
        <v>1185</v>
      </c>
      <c r="C18" s="1142" t="s">
        <v>1185</v>
      </c>
      <c r="D18" s="1123">
        <v>53</v>
      </c>
      <c r="E18" s="1132">
        <v>10</v>
      </c>
      <c r="F18" s="1133">
        <v>6</v>
      </c>
      <c r="G18" s="1123">
        <v>16</v>
      </c>
      <c r="H18" s="1128">
        <v>3</v>
      </c>
      <c r="I18" s="1128">
        <v>0</v>
      </c>
      <c r="J18" s="1128">
        <v>2</v>
      </c>
      <c r="K18" s="1128">
        <v>4</v>
      </c>
      <c r="L18" s="1128"/>
      <c r="M18" s="1128">
        <v>0</v>
      </c>
      <c r="N18" s="1128"/>
      <c r="O18" s="1128">
        <v>3</v>
      </c>
      <c r="P18" s="1127">
        <v>0</v>
      </c>
      <c r="Q18" s="1127"/>
      <c r="R18" s="1127"/>
      <c r="S18" s="1127">
        <v>2</v>
      </c>
      <c r="T18" s="1127">
        <v>2</v>
      </c>
      <c r="U18" s="1127">
        <v>7</v>
      </c>
      <c r="V18" s="1129">
        <v>0</v>
      </c>
      <c r="W18" s="1118">
        <f t="shared" si="0"/>
        <v>2</v>
      </c>
      <c r="X18" s="4"/>
      <c r="Y18" s="4"/>
      <c r="Z18" s="4"/>
      <c r="AA18" s="4"/>
      <c r="AB18" s="4"/>
      <c r="AC18" s="4"/>
      <c r="AD18" s="4"/>
      <c r="AE18" s="4"/>
      <c r="AF18" s="4"/>
    </row>
    <row r="19" spans="1:32" hidden="1" x14ac:dyDescent="0.2">
      <c r="A19" s="1120" t="s">
        <v>1194</v>
      </c>
      <c r="B19" s="1121">
        <v>30</v>
      </c>
      <c r="C19" s="1136">
        <v>45</v>
      </c>
      <c r="D19" s="1123">
        <v>55</v>
      </c>
      <c r="E19" s="1137">
        <v>4</v>
      </c>
      <c r="F19" s="1138">
        <v>8</v>
      </c>
      <c r="G19" s="1139">
        <v>21</v>
      </c>
      <c r="H19" s="1140">
        <v>9</v>
      </c>
      <c r="I19" s="1140">
        <v>12</v>
      </c>
      <c r="J19" s="1140">
        <v>5</v>
      </c>
      <c r="K19" s="1140">
        <v>3</v>
      </c>
      <c r="L19" s="1140">
        <v>6</v>
      </c>
      <c r="M19" s="1140">
        <v>1</v>
      </c>
      <c r="N19" s="1140">
        <v>7</v>
      </c>
      <c r="O19" s="1128">
        <v>1</v>
      </c>
      <c r="P19" s="1127">
        <v>0</v>
      </c>
      <c r="Q19" s="1127">
        <v>2</v>
      </c>
      <c r="R19" s="1127"/>
      <c r="S19" s="1127"/>
      <c r="T19" s="1127">
        <v>0</v>
      </c>
      <c r="U19" s="1127">
        <v>3</v>
      </c>
      <c r="V19" s="1129">
        <v>0</v>
      </c>
      <c r="W19" s="1118">
        <f t="shared" si="0"/>
        <v>1.75</v>
      </c>
      <c r="X19" s="4"/>
      <c r="Y19" s="4"/>
      <c r="Z19" s="4"/>
      <c r="AA19" s="4"/>
      <c r="AB19" s="4"/>
      <c r="AC19" s="4"/>
      <c r="AD19" s="4"/>
      <c r="AE19" s="4"/>
      <c r="AF19" s="4"/>
    </row>
    <row r="20" spans="1:32" hidden="1" x14ac:dyDescent="0.2">
      <c r="A20" s="1144" t="s">
        <v>1195</v>
      </c>
      <c r="B20" s="1121">
        <v>2604</v>
      </c>
      <c r="C20" s="1143">
        <v>1064</v>
      </c>
      <c r="D20" s="1123">
        <v>907</v>
      </c>
      <c r="E20" s="1132">
        <v>619</v>
      </c>
      <c r="F20" s="1133">
        <v>672</v>
      </c>
      <c r="G20" s="1123">
        <v>469</v>
      </c>
      <c r="H20" s="1128">
        <v>390</v>
      </c>
      <c r="I20" s="1128">
        <v>485</v>
      </c>
      <c r="J20" s="1128">
        <v>331</v>
      </c>
      <c r="K20" s="1128">
        <v>484</v>
      </c>
      <c r="L20" s="1128">
        <v>423</v>
      </c>
      <c r="M20" s="1128">
        <v>450</v>
      </c>
      <c r="N20" s="1128">
        <v>776</v>
      </c>
      <c r="O20" s="1128">
        <v>511</v>
      </c>
      <c r="P20" s="1127">
        <v>432</v>
      </c>
      <c r="Q20" s="1127">
        <v>166</v>
      </c>
      <c r="R20" s="1127">
        <v>115</v>
      </c>
      <c r="S20" s="1127">
        <v>337</v>
      </c>
      <c r="T20" s="1127">
        <v>113</v>
      </c>
      <c r="U20" s="1127">
        <v>124</v>
      </c>
      <c r="V20" s="1129">
        <v>121</v>
      </c>
      <c r="W20" s="1118">
        <f t="shared" si="0"/>
        <v>314.5</v>
      </c>
      <c r="X20" s="4"/>
      <c r="Y20" s="4"/>
      <c r="Z20" s="4"/>
      <c r="AA20" s="4"/>
      <c r="AB20" s="4"/>
      <c r="AC20" s="4"/>
      <c r="AD20" s="4"/>
      <c r="AE20" s="4"/>
      <c r="AF20" s="4"/>
    </row>
    <row r="21" spans="1:32" hidden="1" x14ac:dyDescent="0.2">
      <c r="A21" s="1144" t="s">
        <v>1196</v>
      </c>
      <c r="B21" s="1121">
        <v>6241</v>
      </c>
      <c r="C21" s="1122">
        <v>7360</v>
      </c>
      <c r="D21" s="1123">
        <v>279</v>
      </c>
      <c r="E21" s="1124">
        <v>182</v>
      </c>
      <c r="F21" s="1125">
        <v>325</v>
      </c>
      <c r="G21" s="1126">
        <v>211</v>
      </c>
      <c r="H21" s="1147" t="s">
        <v>1080</v>
      </c>
      <c r="I21" s="1147" t="s">
        <v>1080</v>
      </c>
      <c r="J21" s="1147" t="s">
        <v>1080</v>
      </c>
      <c r="K21" s="1147" t="s">
        <v>1080</v>
      </c>
      <c r="L21" s="1147" t="s">
        <v>1080</v>
      </c>
      <c r="M21" s="1147" t="s">
        <v>1080</v>
      </c>
      <c r="N21" s="1147" t="s">
        <v>1080</v>
      </c>
      <c r="O21" s="1147" t="s">
        <v>1080</v>
      </c>
      <c r="P21" s="1148" t="s">
        <v>1080</v>
      </c>
      <c r="Q21" s="1147" t="s">
        <v>1080</v>
      </c>
      <c r="R21" s="1147" t="s">
        <v>1080</v>
      </c>
      <c r="S21" s="1147"/>
      <c r="T21" s="1147">
        <v>7704</v>
      </c>
      <c r="U21" s="1147">
        <v>7602</v>
      </c>
      <c r="V21" s="1149"/>
      <c r="W21" s="1118">
        <f t="shared" si="0"/>
        <v>7653</v>
      </c>
      <c r="X21" s="4"/>
      <c r="Y21" s="4"/>
      <c r="Z21" s="4"/>
      <c r="AA21" s="4"/>
      <c r="AB21" s="4"/>
      <c r="AC21" s="4"/>
      <c r="AD21" s="4"/>
      <c r="AE21" s="4"/>
      <c r="AF21" s="4"/>
    </row>
    <row r="22" spans="1:32" hidden="1" x14ac:dyDescent="0.2">
      <c r="A22" s="1150" t="s">
        <v>1197</v>
      </c>
      <c r="B22" s="1146"/>
      <c r="C22" s="1142"/>
      <c r="D22" s="1123">
        <v>9574</v>
      </c>
      <c r="E22" s="1132">
        <v>11658</v>
      </c>
      <c r="F22" s="1133">
        <v>12941</v>
      </c>
      <c r="G22" s="1123">
        <v>13673</v>
      </c>
      <c r="H22" s="1128">
        <v>13140</v>
      </c>
      <c r="I22" s="1128">
        <v>14265</v>
      </c>
      <c r="J22" s="1128">
        <v>14129</v>
      </c>
      <c r="K22" s="1128">
        <v>15015</v>
      </c>
      <c r="L22" s="1128">
        <v>14874</v>
      </c>
      <c r="M22" s="1128">
        <v>14335</v>
      </c>
      <c r="N22" s="1128">
        <v>13067</v>
      </c>
      <c r="O22" s="1128">
        <v>12255</v>
      </c>
      <c r="P22" s="1127">
        <v>10592</v>
      </c>
      <c r="Q22" s="1127">
        <v>10344</v>
      </c>
      <c r="R22" s="1127">
        <v>9396</v>
      </c>
      <c r="S22" s="1127">
        <v>8346</v>
      </c>
      <c r="T22" s="1127">
        <v>18</v>
      </c>
      <c r="U22" s="1127">
        <v>73</v>
      </c>
      <c r="V22" s="1129">
        <v>7091</v>
      </c>
      <c r="W22" s="1118">
        <f t="shared" si="0"/>
        <v>8551.7000000000007</v>
      </c>
      <c r="X22" s="4"/>
      <c r="Y22" s="4"/>
      <c r="Z22" s="4"/>
      <c r="AA22" s="4"/>
      <c r="AB22" s="4"/>
      <c r="AC22" s="4"/>
      <c r="AD22" s="4"/>
      <c r="AE22" s="4"/>
      <c r="AF22" s="4"/>
    </row>
    <row r="23" spans="1:32" hidden="1" x14ac:dyDescent="0.2">
      <c r="A23" s="1145" t="s">
        <v>1198</v>
      </c>
      <c r="B23" s="1146"/>
      <c r="C23" s="1142"/>
      <c r="D23" s="1123">
        <v>231</v>
      </c>
      <c r="E23" s="1151">
        <v>330</v>
      </c>
      <c r="F23" s="1152">
        <v>247</v>
      </c>
      <c r="G23" s="1153">
        <v>504</v>
      </c>
      <c r="H23" s="1154">
        <v>267</v>
      </c>
      <c r="I23" s="1154">
        <v>201</v>
      </c>
      <c r="J23" s="1154">
        <v>258</v>
      </c>
      <c r="K23" s="1154">
        <v>303</v>
      </c>
      <c r="L23" s="1154">
        <v>219</v>
      </c>
      <c r="M23" s="1154">
        <v>184</v>
      </c>
      <c r="N23" s="1154">
        <v>170</v>
      </c>
      <c r="O23" s="1128">
        <v>112</v>
      </c>
      <c r="P23" s="1127">
        <v>45</v>
      </c>
      <c r="Q23" s="1127">
        <v>94</v>
      </c>
      <c r="R23" s="1127">
        <v>83</v>
      </c>
      <c r="S23" s="1127">
        <v>63</v>
      </c>
      <c r="T23" s="1127">
        <v>2923</v>
      </c>
      <c r="U23" s="1127">
        <v>2456</v>
      </c>
      <c r="V23" s="1129">
        <v>66</v>
      </c>
      <c r="W23" s="1118">
        <f t="shared" si="0"/>
        <v>619.6</v>
      </c>
      <c r="X23" s="4"/>
      <c r="Y23" s="4"/>
      <c r="Z23" s="4"/>
      <c r="AA23" s="4"/>
      <c r="AB23" s="4"/>
      <c r="AC23" s="4"/>
      <c r="AD23" s="4"/>
      <c r="AE23" s="4"/>
      <c r="AF23" s="4"/>
    </row>
    <row r="24" spans="1:32" hidden="1" x14ac:dyDescent="0.2">
      <c r="A24" s="1155" t="s">
        <v>1199</v>
      </c>
      <c r="B24" s="1146" t="s">
        <v>1185</v>
      </c>
      <c r="C24" s="1142" t="s">
        <v>1185</v>
      </c>
      <c r="D24" s="1123">
        <v>13416</v>
      </c>
      <c r="E24" s="1132">
        <v>13136</v>
      </c>
      <c r="F24" s="1133">
        <v>15177</v>
      </c>
      <c r="G24" s="1123">
        <v>15772</v>
      </c>
      <c r="H24" s="1128">
        <v>11751</v>
      </c>
      <c r="I24" s="1128">
        <v>8776</v>
      </c>
      <c r="J24" s="1128">
        <v>6500</v>
      </c>
      <c r="K24" s="1128">
        <v>7521</v>
      </c>
      <c r="L24" s="1128">
        <v>6472</v>
      </c>
      <c r="M24" s="1128">
        <v>5926</v>
      </c>
      <c r="N24" s="1128">
        <v>4266</v>
      </c>
      <c r="O24" s="1128">
        <v>4226</v>
      </c>
      <c r="P24" s="1127">
        <v>3859</v>
      </c>
      <c r="Q24" s="1127">
        <v>2843</v>
      </c>
      <c r="R24" s="1127">
        <v>2591</v>
      </c>
      <c r="S24" s="1127">
        <v>1969</v>
      </c>
      <c r="T24" s="1127">
        <v>158</v>
      </c>
      <c r="U24" s="1127">
        <v>159</v>
      </c>
      <c r="V24" s="1129">
        <v>2750</v>
      </c>
      <c r="W24" s="1118">
        <f t="shared" si="0"/>
        <v>2874.7</v>
      </c>
      <c r="X24" s="4"/>
      <c r="Y24" s="4"/>
      <c r="Z24" s="4"/>
      <c r="AA24" s="4"/>
      <c r="AB24" s="4"/>
      <c r="AC24" s="4"/>
      <c r="AD24" s="4"/>
      <c r="AE24" s="4"/>
      <c r="AF24" s="4"/>
    </row>
    <row r="25" spans="1:32" hidden="1" x14ac:dyDescent="0.2">
      <c r="A25" s="1145" t="s">
        <v>1200</v>
      </c>
      <c r="B25" s="1146" t="s">
        <v>1185</v>
      </c>
      <c r="C25" s="1142" t="s">
        <v>1185</v>
      </c>
      <c r="D25" s="1123">
        <v>1419</v>
      </c>
      <c r="E25" s="1137">
        <v>1562</v>
      </c>
      <c r="F25" s="1138">
        <v>1555</v>
      </c>
      <c r="G25" s="1139">
        <v>1538</v>
      </c>
      <c r="H25" s="1140">
        <v>1157</v>
      </c>
      <c r="I25" s="1140">
        <v>1232</v>
      </c>
      <c r="J25" s="1140">
        <v>1080</v>
      </c>
      <c r="K25" s="1140">
        <v>1192</v>
      </c>
      <c r="L25" s="1140">
        <v>893</v>
      </c>
      <c r="M25" s="1140">
        <v>770</v>
      </c>
      <c r="N25" s="1140">
        <v>790</v>
      </c>
      <c r="O25" s="1128">
        <v>332</v>
      </c>
      <c r="P25" s="1127">
        <v>279</v>
      </c>
      <c r="Q25" s="1127">
        <v>180</v>
      </c>
      <c r="R25" s="1127">
        <v>173</v>
      </c>
      <c r="S25" s="1127">
        <v>763</v>
      </c>
      <c r="T25" s="1127">
        <v>1541</v>
      </c>
      <c r="U25" s="1127">
        <v>2043</v>
      </c>
      <c r="V25" s="1129">
        <v>169</v>
      </c>
      <c r="W25" s="1118">
        <f t="shared" si="0"/>
        <v>704</v>
      </c>
      <c r="X25" s="4"/>
      <c r="Y25" s="4"/>
      <c r="Z25" s="4"/>
      <c r="AA25" s="4"/>
      <c r="AB25" s="4"/>
      <c r="AC25" s="4"/>
      <c r="AD25" s="4"/>
      <c r="AE25" s="4"/>
      <c r="AF25" s="4"/>
    </row>
    <row r="26" spans="1:32" hidden="1" x14ac:dyDescent="0.2">
      <c r="A26" s="1145" t="s">
        <v>1201</v>
      </c>
      <c r="B26" s="1146" t="s">
        <v>1185</v>
      </c>
      <c r="C26" s="1142" t="s">
        <v>1185</v>
      </c>
      <c r="D26" s="1123">
        <v>1515</v>
      </c>
      <c r="E26" s="1132">
        <v>1587</v>
      </c>
      <c r="F26" s="1133">
        <v>1706</v>
      </c>
      <c r="G26" s="1123">
        <v>2092</v>
      </c>
      <c r="H26" s="1128">
        <v>1508</v>
      </c>
      <c r="I26" s="1128">
        <v>1832</v>
      </c>
      <c r="J26" s="1128">
        <v>2230</v>
      </c>
      <c r="K26" s="1128">
        <v>2605</v>
      </c>
      <c r="L26" s="1128">
        <v>2627</v>
      </c>
      <c r="M26" s="1128">
        <v>3452</v>
      </c>
      <c r="N26" s="1128">
        <v>4098</v>
      </c>
      <c r="O26" s="1128">
        <v>3920</v>
      </c>
      <c r="P26" s="1127">
        <v>3179</v>
      </c>
      <c r="Q26" s="1127">
        <v>2250</v>
      </c>
      <c r="R26" s="1127">
        <v>1805</v>
      </c>
      <c r="S26" s="1127">
        <v>1332</v>
      </c>
      <c r="T26" s="1127">
        <v>130</v>
      </c>
      <c r="U26" s="1127">
        <v>149</v>
      </c>
      <c r="V26" s="1129">
        <v>2408</v>
      </c>
      <c r="W26" s="1118">
        <f t="shared" si="0"/>
        <v>2272.3000000000002</v>
      </c>
      <c r="X26" s="4"/>
      <c r="Y26" s="4"/>
      <c r="Z26" s="4"/>
      <c r="AA26" s="4"/>
      <c r="AB26" s="4"/>
      <c r="AC26" s="4"/>
      <c r="AD26" s="4"/>
      <c r="AE26" s="4"/>
      <c r="AF26" s="4"/>
    </row>
    <row r="27" spans="1:32" hidden="1" x14ac:dyDescent="0.2">
      <c r="A27" s="1156" t="s">
        <v>1202</v>
      </c>
      <c r="B27" s="1146" t="s">
        <v>1185</v>
      </c>
      <c r="C27" s="1142" t="s">
        <v>1185</v>
      </c>
      <c r="D27" s="1123">
        <v>441</v>
      </c>
      <c r="E27" s="1151">
        <v>345</v>
      </c>
      <c r="F27" s="1152">
        <v>409</v>
      </c>
      <c r="G27" s="1153">
        <v>321</v>
      </c>
      <c r="H27" s="1154">
        <v>216</v>
      </c>
      <c r="I27" s="1154">
        <v>226</v>
      </c>
      <c r="J27" s="1154">
        <v>115</v>
      </c>
      <c r="K27" s="1154">
        <v>169</v>
      </c>
      <c r="L27" s="1154">
        <v>202</v>
      </c>
      <c r="M27" s="1154">
        <v>326</v>
      </c>
      <c r="N27" s="1154">
        <v>376</v>
      </c>
      <c r="O27" s="1128">
        <v>302</v>
      </c>
      <c r="P27" s="1127">
        <v>266</v>
      </c>
      <c r="Q27" s="1127">
        <v>228</v>
      </c>
      <c r="R27" s="1127">
        <v>161</v>
      </c>
      <c r="S27" s="1127">
        <v>138</v>
      </c>
      <c r="T27" s="1127">
        <v>551</v>
      </c>
      <c r="U27" s="1127">
        <v>662</v>
      </c>
      <c r="V27" s="1129">
        <v>110</v>
      </c>
      <c r="W27" s="1118">
        <f t="shared" si="0"/>
        <v>312</v>
      </c>
      <c r="X27" s="4"/>
      <c r="Y27" s="4"/>
      <c r="Z27" s="4"/>
      <c r="AA27" s="4"/>
      <c r="AB27" s="4"/>
      <c r="AC27" s="4"/>
      <c r="AD27" s="4"/>
      <c r="AE27" s="4"/>
      <c r="AF27" s="4"/>
    </row>
    <row r="28" spans="1:32" hidden="1" x14ac:dyDescent="0.2">
      <c r="A28" s="1145" t="s">
        <v>1203</v>
      </c>
      <c r="B28" s="1146" t="s">
        <v>1185</v>
      </c>
      <c r="C28" s="1142" t="s">
        <v>1185</v>
      </c>
      <c r="D28" s="1123">
        <v>1129</v>
      </c>
      <c r="E28" s="1151">
        <v>1092</v>
      </c>
      <c r="F28" s="1152">
        <v>979</v>
      </c>
      <c r="G28" s="1153">
        <v>939</v>
      </c>
      <c r="H28" s="1154">
        <v>628</v>
      </c>
      <c r="I28" s="1154">
        <v>742</v>
      </c>
      <c r="J28" s="1154">
        <v>645</v>
      </c>
      <c r="K28" s="1154">
        <v>783</v>
      </c>
      <c r="L28" s="1154">
        <v>810</v>
      </c>
      <c r="M28" s="1154">
        <v>809</v>
      </c>
      <c r="N28" s="1154">
        <v>652</v>
      </c>
      <c r="O28" s="1128">
        <v>628</v>
      </c>
      <c r="P28" s="1127">
        <v>610</v>
      </c>
      <c r="Q28" s="1127">
        <v>457</v>
      </c>
      <c r="R28" s="1127">
        <v>373</v>
      </c>
      <c r="S28" s="1127">
        <v>428</v>
      </c>
      <c r="T28" s="1127">
        <v>0</v>
      </c>
      <c r="U28" s="1127">
        <v>5</v>
      </c>
      <c r="V28" s="1129">
        <v>460</v>
      </c>
      <c r="W28" s="1118">
        <f t="shared" si="0"/>
        <v>442.2</v>
      </c>
      <c r="X28" s="4"/>
      <c r="Y28" s="4"/>
      <c r="Z28" s="4"/>
      <c r="AA28" s="4"/>
      <c r="AB28" s="4"/>
      <c r="AC28" s="4"/>
      <c r="AD28" s="4"/>
      <c r="AE28" s="4"/>
      <c r="AF28" s="4"/>
    </row>
    <row r="29" spans="1:32" ht="13.5" hidden="1" thickBot="1" x14ac:dyDescent="0.25">
      <c r="A29" s="1157" t="s">
        <v>1204</v>
      </c>
      <c r="B29" s="1158">
        <v>20177</v>
      </c>
      <c r="C29" s="1159">
        <v>18567</v>
      </c>
      <c r="D29" s="1160">
        <v>3649</v>
      </c>
      <c r="E29" s="1151">
        <v>1558</v>
      </c>
      <c r="F29" s="1152">
        <v>1763</v>
      </c>
      <c r="G29" s="1153">
        <v>2047</v>
      </c>
      <c r="H29" s="1154">
        <v>2387</v>
      </c>
      <c r="I29" s="1154">
        <v>3004</v>
      </c>
      <c r="J29" s="1154">
        <v>4668</v>
      </c>
      <c r="K29" s="1154">
        <v>4779</v>
      </c>
      <c r="L29" s="1154">
        <v>6843</v>
      </c>
      <c r="M29" s="1154">
        <v>6862</v>
      </c>
      <c r="N29" s="1154">
        <v>6062</v>
      </c>
      <c r="O29" s="1161">
        <v>7096</v>
      </c>
      <c r="P29" s="1161">
        <v>7774</v>
      </c>
      <c r="Q29" s="1161">
        <v>6987</v>
      </c>
      <c r="R29" s="1161">
        <v>6564</v>
      </c>
      <c r="S29" s="1161">
        <v>6155</v>
      </c>
      <c r="T29" s="1161">
        <v>6751</v>
      </c>
      <c r="U29" s="1161">
        <v>13638</v>
      </c>
      <c r="V29" s="1162">
        <v>5716</v>
      </c>
      <c r="W29" s="1163">
        <f t="shared" si="0"/>
        <v>7360.5</v>
      </c>
      <c r="X29" s="4"/>
      <c r="Y29" s="4"/>
      <c r="Z29" s="4"/>
      <c r="AA29" s="4"/>
      <c r="AB29" s="4"/>
      <c r="AC29" s="4"/>
      <c r="AD29" s="4"/>
      <c r="AE29" s="4"/>
      <c r="AF29" s="4"/>
    </row>
    <row r="30" spans="1:32" ht="13.5" hidden="1" thickBot="1" x14ac:dyDescent="0.25">
      <c r="A30" s="1164" t="s">
        <v>911</v>
      </c>
      <c r="B30" s="1165">
        <v>99133</v>
      </c>
      <c r="C30" s="1166">
        <v>72718</v>
      </c>
      <c r="D30" s="1167">
        <v>83363</v>
      </c>
      <c r="E30" s="1168">
        <v>75265</v>
      </c>
      <c r="F30" s="1169">
        <v>76605</v>
      </c>
      <c r="G30" s="1167">
        <f>SUM(G6:G29)</f>
        <v>77790</v>
      </c>
      <c r="H30" s="1170">
        <f>SUM(H6:H29)</f>
        <v>65597</v>
      </c>
      <c r="I30" s="1170">
        <f>SUM(I6:I29)</f>
        <v>65459</v>
      </c>
      <c r="J30" s="1170">
        <f>SUM(J6:J29)</f>
        <v>63436</v>
      </c>
      <c r="K30" s="1170">
        <f>SUM(K6:K29)</f>
        <v>66601</v>
      </c>
      <c r="L30" s="1170">
        <v>66418</v>
      </c>
      <c r="M30" s="1170">
        <f>SUM(M6:M29)</f>
        <v>66437</v>
      </c>
      <c r="N30" s="1170">
        <f>SUM(N6:N29)</f>
        <v>64675</v>
      </c>
      <c r="O30" s="1170">
        <f>SUM(O6:O29)</f>
        <v>65217</v>
      </c>
      <c r="P30" s="1170">
        <v>69955</v>
      </c>
      <c r="Q30" s="1170">
        <v>63335</v>
      </c>
      <c r="R30" s="1170">
        <v>57092</v>
      </c>
      <c r="S30" s="1170">
        <f>SUM(S6:S29)</f>
        <v>54196</v>
      </c>
      <c r="T30" s="1170">
        <f>SUM(T6:T29)</f>
        <v>48240</v>
      </c>
      <c r="U30" s="1170">
        <f>SUM(U6:U29)</f>
        <v>56318</v>
      </c>
      <c r="V30" s="1170">
        <f>SUM(V6:V29)</f>
        <v>49624</v>
      </c>
      <c r="W30" s="1171">
        <f t="shared" si="0"/>
        <v>59508.9</v>
      </c>
      <c r="X30" s="4"/>
      <c r="Y30" s="4"/>
      <c r="Z30" s="4"/>
      <c r="AA30" s="4"/>
      <c r="AB30" s="4"/>
      <c r="AC30" s="4"/>
      <c r="AD30" s="4"/>
      <c r="AE30" s="4"/>
      <c r="AF30" s="4"/>
    </row>
    <row r="31" spans="1:32" hidden="1" x14ac:dyDescent="0.2">
      <c r="A31" s="994"/>
      <c r="B31" s="1172"/>
      <c r="C31" s="1172"/>
      <c r="D31" s="1172"/>
      <c r="E31" s="1172"/>
      <c r="F31" s="1172"/>
      <c r="G31" s="1172"/>
      <c r="H31" s="1172"/>
      <c r="I31" s="994"/>
      <c r="J31" s="994"/>
      <c r="K31" s="994"/>
      <c r="L31" s="994"/>
      <c r="M31" s="994"/>
      <c r="N31" s="994"/>
      <c r="O31" s="994"/>
      <c r="P31" s="1085"/>
      <c r="Q31" s="1085"/>
      <c r="R31" s="1085"/>
      <c r="S31" s="1085">
        <f>SUM(S6:S29)</f>
        <v>54196</v>
      </c>
      <c r="T31" s="1085"/>
      <c r="U31" s="1085"/>
      <c r="V31" s="1085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 hidden="1" x14ac:dyDescent="0.2">
      <c r="A32" s="1173"/>
      <c r="B32" s="1174"/>
      <c r="C32" s="1174"/>
      <c r="D32" s="1174"/>
      <c r="E32" s="1174"/>
      <c r="F32" s="1174"/>
      <c r="G32" s="1174"/>
      <c r="H32" s="1174"/>
      <c r="I32" s="1174"/>
      <c r="J32" s="1174"/>
      <c r="K32" s="1174"/>
      <c r="L32" s="1174"/>
      <c r="M32" s="1174"/>
      <c r="N32" s="1174"/>
      <c r="O32" s="1174"/>
      <c r="P32" s="1175"/>
      <c r="Q32" s="994"/>
      <c r="R32" s="994"/>
      <c r="S32" s="994">
        <v>54109</v>
      </c>
      <c r="T32" s="994"/>
      <c r="U32" s="994"/>
      <c r="V32" s="994"/>
      <c r="W32" s="4"/>
      <c r="X32" s="4"/>
      <c r="Y32" s="4"/>
      <c r="Z32" s="4"/>
      <c r="AA32" s="4"/>
      <c r="AB32" s="4"/>
      <c r="AC32" s="4"/>
      <c r="AD32" s="4"/>
      <c r="AE32" s="4"/>
    </row>
    <row r="33" spans="1:31" hidden="1" x14ac:dyDescent="0.2">
      <c r="A33" s="1174"/>
      <c r="B33" s="1174"/>
      <c r="C33" s="1174"/>
      <c r="D33" s="1174"/>
      <c r="E33" s="1174"/>
      <c r="F33" s="1174"/>
      <c r="G33" s="1174"/>
      <c r="H33" s="1174"/>
      <c r="I33" s="1176"/>
      <c r="J33" s="1176"/>
      <c r="K33" s="1176"/>
      <c r="L33" s="1176"/>
      <c r="M33" s="1176"/>
      <c r="N33" s="1176"/>
      <c r="O33" s="1176"/>
      <c r="P33" s="1177"/>
      <c r="Q33" s="1085"/>
      <c r="R33" s="1085"/>
      <c r="S33" s="1085">
        <f>S32-S31</f>
        <v>-87</v>
      </c>
      <c r="T33" s="1085"/>
      <c r="U33" s="1085"/>
      <c r="V33" s="1085"/>
      <c r="W33" s="994"/>
      <c r="X33" s="994"/>
      <c r="Y33" s="994"/>
      <c r="Z33" s="994"/>
      <c r="AA33" s="994"/>
      <c r="AB33" s="994"/>
      <c r="AC33" s="994"/>
      <c r="AD33" s="994"/>
      <c r="AE33" s="994"/>
    </row>
    <row r="34" spans="1:31" hidden="1" x14ac:dyDescent="0.2">
      <c r="A34" s="1173"/>
      <c r="B34" s="1174"/>
      <c r="C34" s="1172"/>
      <c r="D34" s="1172"/>
      <c r="E34" s="1172"/>
      <c r="F34" s="1172"/>
      <c r="G34" s="1172"/>
      <c r="H34" s="1172"/>
      <c r="I34" s="994"/>
      <c r="J34" s="994"/>
      <c r="K34" s="994"/>
      <c r="L34" s="994"/>
      <c r="M34" s="994"/>
      <c r="N34" s="994"/>
      <c r="O34" s="994"/>
      <c r="P34" s="994"/>
      <c r="Q34" s="994"/>
      <c r="R34" s="994"/>
      <c r="S34" s="994"/>
      <c r="T34" s="994"/>
      <c r="U34" s="994"/>
      <c r="V34" s="994"/>
      <c r="W34" s="994"/>
      <c r="X34" s="994"/>
      <c r="Y34" s="994"/>
      <c r="Z34" s="994"/>
      <c r="AA34" s="994"/>
      <c r="AB34" s="994"/>
      <c r="AC34" s="994"/>
      <c r="AD34" s="994"/>
      <c r="AE34" s="994"/>
    </row>
    <row r="35" spans="1:31" hidden="1" x14ac:dyDescent="0.2">
      <c r="A35" s="994"/>
      <c r="B35" s="1172"/>
      <c r="C35" s="1172"/>
      <c r="D35" s="1172"/>
      <c r="E35" s="1172"/>
      <c r="F35" s="1172"/>
      <c r="G35" s="1172"/>
      <c r="H35" s="1172"/>
      <c r="I35" s="994"/>
      <c r="J35" s="994"/>
      <c r="K35" s="994"/>
      <c r="L35" s="994"/>
      <c r="M35" s="994"/>
      <c r="N35" s="994"/>
      <c r="O35" s="994"/>
      <c r="P35" s="994"/>
      <c r="Q35" s="994"/>
      <c r="R35" s="994"/>
      <c r="S35" s="994"/>
      <c r="T35" s="994"/>
      <c r="U35" s="994"/>
      <c r="V35" s="994"/>
      <c r="W35" s="994"/>
      <c r="X35" s="994"/>
      <c r="Y35" s="994"/>
      <c r="Z35" s="994"/>
      <c r="AA35" s="994"/>
      <c r="AB35" s="1085"/>
      <c r="AC35" s="994"/>
      <c r="AD35" s="994"/>
      <c r="AE35" s="994"/>
    </row>
    <row r="36" spans="1:31" hidden="1" x14ac:dyDescent="0.2">
      <c r="A36" s="994"/>
      <c r="B36" s="1172"/>
      <c r="C36" s="1172"/>
      <c r="D36" s="1172"/>
      <c r="E36" s="1172"/>
      <c r="F36" s="1172"/>
      <c r="G36" s="1172"/>
      <c r="H36" s="1172"/>
      <c r="I36" s="994"/>
      <c r="J36" s="994"/>
      <c r="K36" s="994"/>
      <c r="L36" s="994"/>
      <c r="M36" s="994"/>
      <c r="N36" s="994"/>
      <c r="O36" s="994"/>
      <c r="P36" s="994"/>
      <c r="Q36" s="994"/>
      <c r="R36" s="994"/>
      <c r="S36" s="994"/>
      <c r="T36" s="994"/>
      <c r="U36" s="994"/>
      <c r="V36" s="994"/>
      <c r="W36" s="1085"/>
      <c r="X36" s="994"/>
      <c r="Y36" s="994"/>
      <c r="Z36" s="994"/>
      <c r="AA36" s="994"/>
      <c r="AB36" s="994"/>
      <c r="AC36" s="994"/>
      <c r="AD36" s="994"/>
      <c r="AE36" s="994"/>
    </row>
    <row r="37" spans="1:31" x14ac:dyDescent="0.2">
      <c r="A37" s="1378" t="s">
        <v>1205</v>
      </c>
      <c r="B37" s="1378"/>
      <c r="C37" s="1378"/>
      <c r="D37" s="1378"/>
      <c r="E37" s="1378"/>
      <c r="F37" s="1378"/>
      <c r="G37" s="1378"/>
      <c r="H37" s="1378"/>
      <c r="I37" s="1378"/>
      <c r="J37" s="994"/>
      <c r="K37" s="994"/>
      <c r="L37" s="994"/>
      <c r="M37" s="994"/>
      <c r="N37" s="994"/>
      <c r="O37" s="994"/>
      <c r="P37" s="994"/>
      <c r="Q37" s="994"/>
      <c r="R37" s="994"/>
      <c r="S37" s="994"/>
      <c r="T37" s="994"/>
      <c r="U37" s="994"/>
      <c r="V37" s="994"/>
      <c r="W37" s="994"/>
      <c r="X37" s="994"/>
      <c r="Y37" s="994"/>
      <c r="Z37" s="994"/>
      <c r="AA37" s="994"/>
      <c r="AB37" s="994"/>
      <c r="AC37" s="994"/>
      <c r="AD37" s="994"/>
      <c r="AE37" s="994"/>
    </row>
    <row r="38" spans="1:31" ht="13.5" thickBot="1" x14ac:dyDescent="0.25">
      <c r="A38" s="1098"/>
      <c r="B38" s="994"/>
      <c r="C38" s="994"/>
      <c r="D38" s="994"/>
      <c r="E38" s="994"/>
      <c r="F38" s="994"/>
      <c r="G38" s="994"/>
      <c r="H38" s="994"/>
      <c r="I38" s="994"/>
      <c r="J38" s="994"/>
      <c r="K38" s="994"/>
      <c r="L38" s="994"/>
      <c r="M38" s="994"/>
      <c r="N38" s="994"/>
      <c r="O38" s="994"/>
      <c r="P38" s="994"/>
      <c r="Q38" s="994"/>
      <c r="R38" s="994"/>
      <c r="S38" s="994"/>
      <c r="T38" s="994"/>
      <c r="U38" s="994"/>
      <c r="V38" s="994"/>
      <c r="W38" s="994"/>
      <c r="X38" s="994"/>
      <c r="Y38" s="994"/>
      <c r="Z38" s="994"/>
      <c r="AA38" s="994"/>
      <c r="AB38" s="1099"/>
      <c r="AC38" s="994"/>
      <c r="AD38" s="994"/>
      <c r="AE38" s="994"/>
    </row>
    <row r="39" spans="1:31" ht="18.75" customHeight="1" thickBot="1" x14ac:dyDescent="0.3">
      <c r="A39" s="1379" t="s">
        <v>1206</v>
      </c>
      <c r="B39" s="1375" t="s">
        <v>1207</v>
      </c>
      <c r="C39" s="1376"/>
      <c r="D39" s="1376"/>
      <c r="E39" s="1376"/>
      <c r="F39" s="1376"/>
      <c r="G39" s="1376"/>
      <c r="H39" s="1376"/>
      <c r="I39" s="1376"/>
      <c r="J39" s="1376"/>
      <c r="K39" s="1376"/>
      <c r="L39" s="1376"/>
      <c r="M39" s="1376"/>
      <c r="N39" s="1376"/>
      <c r="O39" s="1376"/>
      <c r="P39" s="1376"/>
      <c r="Q39" s="1376"/>
      <c r="R39" s="1376"/>
      <c r="S39" s="1376"/>
      <c r="T39" s="1376"/>
      <c r="U39" s="1376"/>
      <c r="V39" s="1381"/>
      <c r="W39" s="1382"/>
      <c r="X39" s="1178" t="str">
        <f>UPPER(C37)</f>
        <v/>
      </c>
      <c r="Y39" s="994"/>
      <c r="Z39" s="994"/>
      <c r="AA39" s="994"/>
      <c r="AB39" s="994"/>
      <c r="AC39" s="994"/>
      <c r="AD39" s="994"/>
      <c r="AE39" s="994"/>
    </row>
    <row r="40" spans="1:31" ht="16.5" customHeight="1" thickBot="1" x14ac:dyDescent="0.25">
      <c r="A40" s="1380"/>
      <c r="B40" s="1179" t="s">
        <v>501</v>
      </c>
      <c r="C40" s="1180" t="s">
        <v>502</v>
      </c>
      <c r="D40" s="1181" t="s">
        <v>503</v>
      </c>
      <c r="E40" s="1182" t="s">
        <v>504</v>
      </c>
      <c r="F40" s="1182" t="s">
        <v>505</v>
      </c>
      <c r="G40" s="1182" t="s">
        <v>506</v>
      </c>
      <c r="H40" s="1105" t="s">
        <v>507</v>
      </c>
      <c r="I40" s="1105" t="s">
        <v>508</v>
      </c>
      <c r="J40" s="1105" t="s">
        <v>509</v>
      </c>
      <c r="K40" s="1105" t="s">
        <v>510</v>
      </c>
      <c r="L40" s="1105" t="s">
        <v>511</v>
      </c>
      <c r="M40" s="1105" t="s">
        <v>3</v>
      </c>
      <c r="N40" s="1105" t="s">
        <v>4</v>
      </c>
      <c r="O40" s="1105" t="s">
        <v>5</v>
      </c>
      <c r="P40" s="1105" t="s">
        <v>6</v>
      </c>
      <c r="Q40" s="1105" t="s">
        <v>7</v>
      </c>
      <c r="R40" s="1105" t="s">
        <v>8</v>
      </c>
      <c r="S40" s="1105" t="s">
        <v>9</v>
      </c>
      <c r="T40" s="1105" t="s">
        <v>10</v>
      </c>
      <c r="U40" s="1105" t="s">
        <v>11</v>
      </c>
      <c r="V40" s="1106" t="s">
        <v>12</v>
      </c>
      <c r="W40" s="1107" t="s">
        <v>495</v>
      </c>
      <c r="X40" s="994"/>
      <c r="Y40" s="994"/>
      <c r="Z40" s="994"/>
      <c r="AA40" s="994"/>
      <c r="AB40" s="994"/>
      <c r="AC40" s="1172"/>
      <c r="AD40" s="994"/>
      <c r="AE40" s="994"/>
    </row>
    <row r="41" spans="1:31" x14ac:dyDescent="0.2">
      <c r="A41" s="1183" t="s">
        <v>1208</v>
      </c>
      <c r="B41" s="1184">
        <f t="shared" ref="B41:N56" si="1">B6</f>
        <v>3308</v>
      </c>
      <c r="C41" s="1185">
        <f t="shared" si="1"/>
        <v>6102</v>
      </c>
      <c r="D41" s="1186">
        <f t="shared" si="1"/>
        <v>13527</v>
      </c>
      <c r="E41" s="1187">
        <f t="shared" si="1"/>
        <v>4317</v>
      </c>
      <c r="F41" s="1188">
        <f t="shared" si="1"/>
        <v>2960</v>
      </c>
      <c r="G41" s="1188">
        <f t="shared" si="1"/>
        <v>3012</v>
      </c>
      <c r="H41" s="1189">
        <f t="shared" si="1"/>
        <v>3452</v>
      </c>
      <c r="I41" s="1189">
        <f t="shared" si="1"/>
        <v>3922</v>
      </c>
      <c r="J41" s="1189">
        <f t="shared" si="1"/>
        <v>5122</v>
      </c>
      <c r="K41" s="1189">
        <f t="shared" si="1"/>
        <v>3070</v>
      </c>
      <c r="L41" s="1189">
        <f t="shared" si="1"/>
        <v>2326</v>
      </c>
      <c r="M41" s="1190">
        <f t="shared" si="1"/>
        <v>2236</v>
      </c>
      <c r="N41" s="1189">
        <f t="shared" si="1"/>
        <v>2358</v>
      </c>
      <c r="O41" s="1189">
        <v>2552</v>
      </c>
      <c r="P41" s="1191">
        <v>2425</v>
      </c>
      <c r="Q41" s="1189">
        <v>2126</v>
      </c>
      <c r="R41" s="1189">
        <v>1863</v>
      </c>
      <c r="S41" s="1189">
        <f t="shared" ref="S41:U56" si="2">S6</f>
        <v>1295</v>
      </c>
      <c r="T41" s="1189">
        <f t="shared" si="2"/>
        <v>1486</v>
      </c>
      <c r="U41" s="1189">
        <f t="shared" si="2"/>
        <v>1487</v>
      </c>
      <c r="V41" s="1117">
        <v>1380</v>
      </c>
      <c r="W41" s="1118">
        <f>AVERAGE(M41:V41)</f>
        <v>1920.8</v>
      </c>
      <c r="X41" s="994"/>
      <c r="Y41" s="994"/>
      <c r="Z41" s="994"/>
      <c r="AA41" s="994"/>
      <c r="AB41" s="994"/>
      <c r="AC41" s="994"/>
      <c r="AD41" s="994"/>
      <c r="AE41" s="994"/>
    </row>
    <row r="42" spans="1:31" x14ac:dyDescent="0.2">
      <c r="A42" s="1192" t="s">
        <v>1209</v>
      </c>
      <c r="B42" s="1193">
        <f t="shared" si="1"/>
        <v>153</v>
      </c>
      <c r="C42" s="1194">
        <f t="shared" si="1"/>
        <v>312</v>
      </c>
      <c r="D42" s="1195">
        <f t="shared" si="1"/>
        <v>83</v>
      </c>
      <c r="E42" s="1196">
        <f t="shared" si="1"/>
        <v>99</v>
      </c>
      <c r="F42" s="1197">
        <f t="shared" si="1"/>
        <v>80</v>
      </c>
      <c r="G42" s="1197">
        <f t="shared" si="1"/>
        <v>110</v>
      </c>
      <c r="H42" s="1198">
        <f t="shared" si="1"/>
        <v>80</v>
      </c>
      <c r="I42" s="1198">
        <f t="shared" si="1"/>
        <v>69</v>
      </c>
      <c r="J42" s="1198">
        <f t="shared" si="1"/>
        <v>58</v>
      </c>
      <c r="K42" s="1198">
        <f t="shared" si="1"/>
        <v>171</v>
      </c>
      <c r="L42" s="1199">
        <f t="shared" si="1"/>
        <v>81</v>
      </c>
      <c r="M42" s="1190">
        <f t="shared" si="1"/>
        <v>97</v>
      </c>
      <c r="N42" s="1198">
        <f t="shared" si="1"/>
        <v>53</v>
      </c>
      <c r="O42" s="1198">
        <v>54</v>
      </c>
      <c r="P42" s="1199">
        <v>67</v>
      </c>
      <c r="Q42" s="1198">
        <v>31</v>
      </c>
      <c r="R42" s="1198">
        <v>32</v>
      </c>
      <c r="S42" s="1198">
        <f t="shared" si="2"/>
        <v>38</v>
      </c>
      <c r="T42" s="1198">
        <f t="shared" si="2"/>
        <v>26</v>
      </c>
      <c r="U42" s="1198">
        <f t="shared" si="2"/>
        <v>52</v>
      </c>
      <c r="V42" s="1129">
        <v>18</v>
      </c>
      <c r="W42" s="1118">
        <f t="shared" ref="W42:W65" si="3">AVERAGE(M42:V42)</f>
        <v>46.8</v>
      </c>
      <c r="X42" s="994"/>
      <c r="Y42" s="994"/>
      <c r="Z42" s="994"/>
      <c r="AA42" s="994"/>
      <c r="AB42" s="994"/>
      <c r="AC42" s="994"/>
      <c r="AD42" s="994"/>
      <c r="AE42" s="994"/>
    </row>
    <row r="43" spans="1:31" x14ac:dyDescent="0.2">
      <c r="A43" s="1192" t="s">
        <v>1210</v>
      </c>
      <c r="B43" s="1193">
        <f t="shared" si="1"/>
        <v>0</v>
      </c>
      <c r="C43" s="1200">
        <f t="shared" si="1"/>
        <v>0</v>
      </c>
      <c r="D43" s="1195">
        <f t="shared" si="1"/>
        <v>547</v>
      </c>
      <c r="E43" s="1196">
        <f t="shared" si="1"/>
        <v>712</v>
      </c>
      <c r="F43" s="1197">
        <f t="shared" si="1"/>
        <v>680</v>
      </c>
      <c r="G43" s="1197">
        <f t="shared" si="1"/>
        <v>878</v>
      </c>
      <c r="H43" s="1198">
        <f t="shared" si="1"/>
        <v>904</v>
      </c>
      <c r="I43" s="1198">
        <f t="shared" si="1"/>
        <v>1213</v>
      </c>
      <c r="J43" s="1198">
        <f t="shared" si="1"/>
        <v>1125</v>
      </c>
      <c r="K43" s="1198">
        <f t="shared" si="1"/>
        <v>734</v>
      </c>
      <c r="L43" s="1199">
        <f t="shared" si="1"/>
        <v>1046</v>
      </c>
      <c r="M43" s="1190">
        <f t="shared" si="1"/>
        <v>1350</v>
      </c>
      <c r="N43" s="1198">
        <f t="shared" si="1"/>
        <v>1061</v>
      </c>
      <c r="O43" s="1198">
        <v>1104</v>
      </c>
      <c r="P43" s="1199">
        <v>1070</v>
      </c>
      <c r="Q43" s="1198">
        <v>1276</v>
      </c>
      <c r="R43" s="1198">
        <v>863</v>
      </c>
      <c r="S43" s="1198">
        <f t="shared" si="2"/>
        <v>828</v>
      </c>
      <c r="T43" s="1198">
        <f t="shared" si="2"/>
        <v>323</v>
      </c>
      <c r="U43" s="1198">
        <f t="shared" si="2"/>
        <v>586</v>
      </c>
      <c r="V43" s="1134">
        <v>856</v>
      </c>
      <c r="W43" s="1118">
        <f t="shared" si="3"/>
        <v>931.7</v>
      </c>
      <c r="X43" s="994"/>
      <c r="Y43" s="994"/>
      <c r="Z43" s="994"/>
      <c r="AA43" s="994"/>
      <c r="AB43" s="994"/>
      <c r="AC43" s="994"/>
      <c r="AD43" s="994"/>
      <c r="AE43" s="994"/>
    </row>
    <row r="44" spans="1:31" x14ac:dyDescent="0.2">
      <c r="A44" s="1192" t="s">
        <v>1211</v>
      </c>
      <c r="B44" s="1193">
        <f t="shared" si="1"/>
        <v>181</v>
      </c>
      <c r="C44" s="1201">
        <f t="shared" si="1"/>
        <v>158</v>
      </c>
      <c r="D44" s="1195">
        <f t="shared" si="1"/>
        <v>122</v>
      </c>
      <c r="E44" s="1196">
        <f t="shared" si="1"/>
        <v>84</v>
      </c>
      <c r="F44" s="1197">
        <f t="shared" si="1"/>
        <v>100</v>
      </c>
      <c r="G44" s="1197">
        <f t="shared" si="1"/>
        <v>120</v>
      </c>
      <c r="H44" s="1198">
        <f t="shared" si="1"/>
        <v>92</v>
      </c>
      <c r="I44" s="1198">
        <f t="shared" si="1"/>
        <v>93</v>
      </c>
      <c r="J44" s="1198">
        <f t="shared" si="1"/>
        <v>68</v>
      </c>
      <c r="K44" s="1198">
        <f t="shared" si="1"/>
        <v>91</v>
      </c>
      <c r="L44" s="1199">
        <f t="shared" si="1"/>
        <v>79</v>
      </c>
      <c r="M44" s="1190">
        <f t="shared" si="1"/>
        <v>77</v>
      </c>
      <c r="N44" s="1198">
        <f t="shared" si="1"/>
        <v>66</v>
      </c>
      <c r="O44" s="1198">
        <v>51</v>
      </c>
      <c r="P44" s="1199">
        <v>78</v>
      </c>
      <c r="Q44" s="1198">
        <v>44</v>
      </c>
      <c r="R44" s="1198">
        <v>63</v>
      </c>
      <c r="S44" s="1198">
        <f t="shared" si="2"/>
        <v>63</v>
      </c>
      <c r="T44" s="1198">
        <f t="shared" si="2"/>
        <v>66</v>
      </c>
      <c r="U44" s="1198">
        <f t="shared" si="2"/>
        <v>89</v>
      </c>
      <c r="V44" s="1129">
        <v>112</v>
      </c>
      <c r="W44" s="1118">
        <f t="shared" si="3"/>
        <v>70.900000000000006</v>
      </c>
      <c r="X44" s="994"/>
      <c r="Y44" s="994"/>
      <c r="Z44" s="994"/>
      <c r="AA44" s="994"/>
      <c r="AB44" s="994"/>
      <c r="AC44" s="994"/>
      <c r="AD44" s="994"/>
      <c r="AE44" s="994"/>
    </row>
    <row r="45" spans="1:31" x14ac:dyDescent="0.2">
      <c r="A45" s="1192" t="s">
        <v>1212</v>
      </c>
      <c r="B45" s="1202" t="str">
        <f t="shared" si="1"/>
        <v>...</v>
      </c>
      <c r="C45" s="1203" t="str">
        <f t="shared" si="1"/>
        <v>...</v>
      </c>
      <c r="D45" s="1195">
        <f t="shared" si="1"/>
        <v>59</v>
      </c>
      <c r="E45" s="1196">
        <f t="shared" si="1"/>
        <v>49</v>
      </c>
      <c r="F45" s="1197">
        <f t="shared" si="1"/>
        <v>45</v>
      </c>
      <c r="G45" s="1197">
        <f t="shared" si="1"/>
        <v>41</v>
      </c>
      <c r="H45" s="1198">
        <f t="shared" si="1"/>
        <v>32</v>
      </c>
      <c r="I45" s="1198">
        <f t="shared" si="1"/>
        <v>26</v>
      </c>
      <c r="J45" s="1198">
        <f t="shared" si="1"/>
        <v>38</v>
      </c>
      <c r="K45" s="1198">
        <f t="shared" si="1"/>
        <v>27</v>
      </c>
      <c r="L45" s="1199">
        <f t="shared" si="1"/>
        <v>14</v>
      </c>
      <c r="M45" s="1190">
        <f t="shared" si="1"/>
        <v>18</v>
      </c>
      <c r="N45" s="1198">
        <f t="shared" si="1"/>
        <v>21</v>
      </c>
      <c r="O45" s="1198">
        <v>20</v>
      </c>
      <c r="P45" s="1199">
        <v>14</v>
      </c>
      <c r="Q45" s="1198">
        <v>19</v>
      </c>
      <c r="R45" s="1198">
        <v>4</v>
      </c>
      <c r="S45" s="1198">
        <f t="shared" si="2"/>
        <v>10</v>
      </c>
      <c r="T45" s="1198">
        <f t="shared" si="2"/>
        <v>26</v>
      </c>
      <c r="U45" s="1198">
        <f t="shared" si="2"/>
        <v>8</v>
      </c>
      <c r="V45" s="1134">
        <v>23</v>
      </c>
      <c r="W45" s="1118">
        <f t="shared" si="3"/>
        <v>16.3</v>
      </c>
      <c r="X45" s="994"/>
      <c r="Y45" s="994"/>
      <c r="Z45" s="994"/>
      <c r="AA45" s="994"/>
      <c r="AB45" s="994"/>
      <c r="AC45" s="994"/>
      <c r="AD45" s="994"/>
      <c r="AE45" s="994"/>
    </row>
    <row r="46" spans="1:31" x14ac:dyDescent="0.2">
      <c r="A46" s="1192" t="s">
        <v>1213</v>
      </c>
      <c r="B46" s="1193">
        <f t="shared" si="1"/>
        <v>2102</v>
      </c>
      <c r="C46" s="1201">
        <f t="shared" si="1"/>
        <v>4341</v>
      </c>
      <c r="D46" s="1195">
        <f t="shared" si="1"/>
        <v>4607</v>
      </c>
      <c r="E46" s="1196">
        <f t="shared" si="1"/>
        <v>5178</v>
      </c>
      <c r="F46" s="1197">
        <f t="shared" si="1"/>
        <v>5494</v>
      </c>
      <c r="G46" s="1197">
        <f t="shared" si="1"/>
        <v>5191</v>
      </c>
      <c r="H46" s="1198">
        <f t="shared" si="1"/>
        <v>4596</v>
      </c>
      <c r="I46" s="1198">
        <f t="shared" si="1"/>
        <v>4315</v>
      </c>
      <c r="J46" s="1198">
        <f t="shared" si="1"/>
        <v>2313</v>
      </c>
      <c r="K46" s="1198">
        <f t="shared" si="1"/>
        <v>2195</v>
      </c>
      <c r="L46" s="1199">
        <f t="shared" si="1"/>
        <v>2594</v>
      </c>
      <c r="M46" s="1190">
        <f t="shared" si="1"/>
        <v>5546</v>
      </c>
      <c r="N46" s="1198">
        <f t="shared" si="1"/>
        <v>7292</v>
      </c>
      <c r="O46" s="1198">
        <v>6709</v>
      </c>
      <c r="P46" s="1199">
        <v>8722</v>
      </c>
      <c r="Q46" s="1198">
        <v>9190</v>
      </c>
      <c r="R46" s="1198">
        <v>8903</v>
      </c>
      <c r="S46" s="1198">
        <f t="shared" si="2"/>
        <v>8314</v>
      </c>
      <c r="T46" s="1198">
        <f t="shared" si="2"/>
        <v>6563</v>
      </c>
      <c r="U46" s="1198">
        <f t="shared" si="2"/>
        <v>6597</v>
      </c>
      <c r="V46" s="1129">
        <v>6780</v>
      </c>
      <c r="W46" s="1118">
        <f t="shared" si="3"/>
        <v>7461.6</v>
      </c>
      <c r="X46" s="994"/>
      <c r="Y46" s="994"/>
      <c r="Z46" s="994"/>
      <c r="AA46" s="994"/>
      <c r="AB46" s="994"/>
      <c r="AC46" s="994"/>
      <c r="AD46" s="994"/>
      <c r="AE46" s="994"/>
    </row>
    <row r="47" spans="1:31" x14ac:dyDescent="0.2">
      <c r="A47" s="1192" t="s">
        <v>1214</v>
      </c>
      <c r="B47" s="1193">
        <f t="shared" si="1"/>
        <v>37428</v>
      </c>
      <c r="C47" s="1200">
        <f t="shared" si="1"/>
        <v>15903</v>
      </c>
      <c r="D47" s="1195">
        <f t="shared" si="1"/>
        <v>16168</v>
      </c>
      <c r="E47" s="1196">
        <f t="shared" si="1"/>
        <v>14578</v>
      </c>
      <c r="F47" s="1197">
        <f t="shared" si="1"/>
        <v>13938</v>
      </c>
      <c r="G47" s="1197">
        <f t="shared" si="1"/>
        <v>13840</v>
      </c>
      <c r="H47" s="1198">
        <f t="shared" si="1"/>
        <v>10294</v>
      </c>
      <c r="I47" s="1198">
        <f t="shared" si="1"/>
        <v>10286</v>
      </c>
      <c r="J47" s="1198">
        <f t="shared" si="1"/>
        <v>11108</v>
      </c>
      <c r="K47" s="1198">
        <f t="shared" si="1"/>
        <v>12331</v>
      </c>
      <c r="L47" s="1199">
        <f t="shared" si="1"/>
        <v>12159</v>
      </c>
      <c r="M47" s="1190">
        <f t="shared" si="1"/>
        <v>12112</v>
      </c>
      <c r="N47" s="1198">
        <f t="shared" si="1"/>
        <v>12240</v>
      </c>
      <c r="O47" s="1198">
        <v>12376</v>
      </c>
      <c r="P47" s="1199">
        <v>16231</v>
      </c>
      <c r="Q47" s="1198">
        <v>12344</v>
      </c>
      <c r="R47" s="1198">
        <v>11438</v>
      </c>
      <c r="S47" s="1198">
        <f t="shared" si="2"/>
        <v>9781</v>
      </c>
      <c r="T47" s="1198">
        <f t="shared" si="2"/>
        <v>9809</v>
      </c>
      <c r="U47" s="1198">
        <f t="shared" si="2"/>
        <v>9030</v>
      </c>
      <c r="V47" s="1134">
        <v>8304</v>
      </c>
      <c r="W47" s="1118">
        <f t="shared" si="3"/>
        <v>11366.5</v>
      </c>
      <c r="X47" s="994"/>
      <c r="Y47" s="994"/>
      <c r="Z47" s="994"/>
      <c r="AA47" s="994"/>
      <c r="AB47" s="994"/>
      <c r="AC47" s="994"/>
      <c r="AD47" s="994"/>
      <c r="AE47" s="994"/>
    </row>
    <row r="48" spans="1:31" x14ac:dyDescent="0.2">
      <c r="A48" s="1150" t="s">
        <v>1215</v>
      </c>
      <c r="B48" s="1193">
        <f t="shared" si="1"/>
        <v>10625</v>
      </c>
      <c r="C48" s="1201">
        <f t="shared" si="1"/>
        <v>5604</v>
      </c>
      <c r="D48" s="1195">
        <f t="shared" si="1"/>
        <v>5215</v>
      </c>
      <c r="E48" s="1196">
        <f t="shared" si="1"/>
        <v>6002</v>
      </c>
      <c r="F48" s="1197">
        <f t="shared" si="1"/>
        <v>4975</v>
      </c>
      <c r="G48" s="1197">
        <f t="shared" si="1"/>
        <v>4380</v>
      </c>
      <c r="H48" s="1198">
        <f t="shared" si="1"/>
        <v>3127</v>
      </c>
      <c r="I48" s="1198">
        <f t="shared" si="1"/>
        <v>3458</v>
      </c>
      <c r="J48" s="1198">
        <f t="shared" si="1"/>
        <v>3387</v>
      </c>
      <c r="K48" s="1198">
        <f t="shared" si="1"/>
        <v>3747</v>
      </c>
      <c r="L48" s="1199">
        <f t="shared" si="1"/>
        <v>3651</v>
      </c>
      <c r="M48" s="1190">
        <f t="shared" si="1"/>
        <v>3840</v>
      </c>
      <c r="N48" s="1198">
        <f t="shared" si="1"/>
        <v>4013</v>
      </c>
      <c r="O48" s="1198">
        <v>4990</v>
      </c>
      <c r="P48" s="1199">
        <v>5820</v>
      </c>
      <c r="Q48" s="1198">
        <v>5718</v>
      </c>
      <c r="R48" s="1198">
        <v>3940</v>
      </c>
      <c r="S48" s="1198">
        <f t="shared" si="2"/>
        <v>3381</v>
      </c>
      <c r="T48" s="1198">
        <f t="shared" si="2"/>
        <v>2982</v>
      </c>
      <c r="U48" s="1198">
        <f t="shared" si="2"/>
        <v>3122</v>
      </c>
      <c r="V48" s="1129">
        <v>2592</v>
      </c>
      <c r="W48" s="1118">
        <f t="shared" si="3"/>
        <v>4039.8</v>
      </c>
      <c r="X48" s="994"/>
      <c r="Y48" s="994"/>
      <c r="Z48" s="994"/>
      <c r="AA48" s="994"/>
      <c r="AB48" s="994"/>
      <c r="AC48" s="994"/>
      <c r="AD48" s="994"/>
      <c r="AE48" s="994"/>
    </row>
    <row r="49" spans="1:31" x14ac:dyDescent="0.2">
      <c r="A49" s="1192" t="s">
        <v>1216</v>
      </c>
      <c r="B49" s="1193">
        <f t="shared" si="1"/>
        <v>6732</v>
      </c>
      <c r="C49" s="1200">
        <f t="shared" si="1"/>
        <v>5049</v>
      </c>
      <c r="D49" s="1195">
        <f t="shared" si="1"/>
        <v>7511</v>
      </c>
      <c r="E49" s="1196">
        <f t="shared" si="1"/>
        <v>9057</v>
      </c>
      <c r="F49" s="1197">
        <f t="shared" si="1"/>
        <v>9859</v>
      </c>
      <c r="G49" s="1197">
        <f t="shared" si="1"/>
        <v>9497</v>
      </c>
      <c r="H49" s="1198">
        <f t="shared" si="1"/>
        <v>8281</v>
      </c>
      <c r="I49" s="1198">
        <f t="shared" si="1"/>
        <v>7746</v>
      </c>
      <c r="J49" s="1198">
        <f t="shared" si="1"/>
        <v>6738</v>
      </c>
      <c r="K49" s="1198">
        <f t="shared" si="1"/>
        <v>7703</v>
      </c>
      <c r="L49" s="1199">
        <f t="shared" si="1"/>
        <v>6681</v>
      </c>
      <c r="M49" s="1190">
        <f t="shared" si="1"/>
        <v>5103</v>
      </c>
      <c r="N49" s="1198">
        <f t="shared" si="1"/>
        <v>4317</v>
      </c>
      <c r="O49" s="1198">
        <v>4661</v>
      </c>
      <c r="P49" s="1199">
        <v>4779</v>
      </c>
      <c r="Q49" s="1198">
        <v>5096</v>
      </c>
      <c r="R49" s="1198">
        <v>5533</v>
      </c>
      <c r="S49" s="1198">
        <f t="shared" si="2"/>
        <v>6999</v>
      </c>
      <c r="T49" s="1198">
        <f t="shared" si="2"/>
        <v>4632</v>
      </c>
      <c r="U49" s="1198">
        <f t="shared" si="2"/>
        <v>5400</v>
      </c>
      <c r="V49" s="1129">
        <v>6178</v>
      </c>
      <c r="W49" s="1118">
        <f t="shared" si="3"/>
        <v>5269.8</v>
      </c>
      <c r="X49" s="994"/>
      <c r="Y49" s="994"/>
      <c r="Z49" s="994"/>
      <c r="AA49" s="994"/>
      <c r="AB49" s="994"/>
      <c r="AC49" s="994"/>
      <c r="AD49" s="994"/>
      <c r="AE49" s="994"/>
    </row>
    <row r="50" spans="1:31" x14ac:dyDescent="0.2">
      <c r="A50" s="1150" t="s">
        <v>1217</v>
      </c>
      <c r="B50" s="1193">
        <f t="shared" si="1"/>
        <v>7405</v>
      </c>
      <c r="C50" s="1201">
        <f t="shared" si="1"/>
        <v>6528</v>
      </c>
      <c r="D50" s="1195">
        <f t="shared" si="1"/>
        <v>1779</v>
      </c>
      <c r="E50" s="1196">
        <f t="shared" si="1"/>
        <v>1896</v>
      </c>
      <c r="F50" s="1197">
        <f t="shared" si="1"/>
        <v>1512</v>
      </c>
      <c r="G50" s="1197">
        <f t="shared" si="1"/>
        <v>1634</v>
      </c>
      <c r="H50" s="1198">
        <f t="shared" si="1"/>
        <v>1559</v>
      </c>
      <c r="I50" s="1198">
        <f t="shared" si="1"/>
        <v>1417</v>
      </c>
      <c r="J50" s="1198">
        <f t="shared" si="1"/>
        <v>1557</v>
      </c>
      <c r="K50" s="1198">
        <f t="shared" si="1"/>
        <v>1262</v>
      </c>
      <c r="L50" s="1199">
        <f t="shared" si="1"/>
        <v>1115</v>
      </c>
      <c r="M50" s="1190">
        <f t="shared" si="1"/>
        <v>1460</v>
      </c>
      <c r="N50" s="1198">
        <f t="shared" si="1"/>
        <v>2372</v>
      </c>
      <c r="O50" s="1198">
        <v>2622</v>
      </c>
      <c r="P50" s="1199">
        <v>3284</v>
      </c>
      <c r="Q50" s="1198">
        <v>3184</v>
      </c>
      <c r="R50" s="1198">
        <v>2872</v>
      </c>
      <c r="S50" s="1198">
        <f t="shared" si="2"/>
        <v>3393</v>
      </c>
      <c r="T50" s="1198">
        <f t="shared" si="2"/>
        <v>2061</v>
      </c>
      <c r="U50" s="1198">
        <f t="shared" si="2"/>
        <v>2593</v>
      </c>
      <c r="V50" s="1129">
        <v>3754</v>
      </c>
      <c r="W50" s="1118">
        <f t="shared" si="3"/>
        <v>2759.5</v>
      </c>
      <c r="X50" s="994"/>
      <c r="Y50" s="994"/>
      <c r="Z50" s="994"/>
      <c r="AA50" s="994"/>
      <c r="AB50" s="994"/>
      <c r="AC50" s="994"/>
      <c r="AD50" s="994"/>
      <c r="AE50" s="994"/>
    </row>
    <row r="51" spans="1:31" x14ac:dyDescent="0.2">
      <c r="A51" s="1150" t="s">
        <v>1218</v>
      </c>
      <c r="B51" s="1193">
        <f t="shared" si="1"/>
        <v>1178</v>
      </c>
      <c r="C51" s="1200">
        <f t="shared" si="1"/>
        <v>938</v>
      </c>
      <c r="D51" s="1195">
        <f t="shared" si="1"/>
        <v>463</v>
      </c>
      <c r="E51" s="1196">
        <f t="shared" si="1"/>
        <v>445</v>
      </c>
      <c r="F51" s="1197">
        <f t="shared" si="1"/>
        <v>568</v>
      </c>
      <c r="G51" s="1197">
        <f t="shared" si="1"/>
        <v>590</v>
      </c>
      <c r="H51" s="1198">
        <f t="shared" si="1"/>
        <v>1005</v>
      </c>
      <c r="I51" s="1198">
        <f t="shared" si="1"/>
        <v>1400</v>
      </c>
      <c r="J51" s="1198">
        <f t="shared" si="1"/>
        <v>1526</v>
      </c>
      <c r="K51" s="1198">
        <f t="shared" si="1"/>
        <v>1530</v>
      </c>
      <c r="L51" s="1199">
        <f t="shared" si="1"/>
        <v>1914</v>
      </c>
      <c r="M51" s="1190">
        <f t="shared" si="1"/>
        <v>1086</v>
      </c>
      <c r="N51" s="1198">
        <f t="shared" si="1"/>
        <v>348</v>
      </c>
      <c r="O51" s="1198">
        <v>343</v>
      </c>
      <c r="P51" s="1199">
        <v>158</v>
      </c>
      <c r="Q51" s="1198">
        <v>182</v>
      </c>
      <c r="R51" s="1198">
        <v>97</v>
      </c>
      <c r="S51" s="1198">
        <f t="shared" si="2"/>
        <v>85</v>
      </c>
      <c r="T51" s="1198">
        <f t="shared" si="2"/>
        <v>58</v>
      </c>
      <c r="U51" s="1198">
        <f t="shared" si="2"/>
        <v>52</v>
      </c>
      <c r="V51" s="1129">
        <v>91</v>
      </c>
      <c r="W51" s="1118">
        <f t="shared" si="3"/>
        <v>250</v>
      </c>
      <c r="X51" s="994"/>
      <c r="Y51" s="994"/>
      <c r="Z51" s="994"/>
      <c r="AA51" s="994"/>
      <c r="AB51" s="994"/>
      <c r="AC51" s="994"/>
      <c r="AD51" s="994"/>
      <c r="AE51" s="994"/>
    </row>
    <row r="52" spans="1:31" x14ac:dyDescent="0.2">
      <c r="A52" s="1192" t="s">
        <v>1219</v>
      </c>
      <c r="B52" s="1193">
        <f t="shared" si="1"/>
        <v>969</v>
      </c>
      <c r="C52" s="1201">
        <f t="shared" si="1"/>
        <v>747</v>
      </c>
      <c r="D52" s="1195">
        <f t="shared" si="1"/>
        <v>614</v>
      </c>
      <c r="E52" s="1196">
        <f t="shared" si="1"/>
        <v>765</v>
      </c>
      <c r="F52" s="1197">
        <f t="shared" si="1"/>
        <v>606</v>
      </c>
      <c r="G52" s="1197">
        <f t="shared" si="1"/>
        <v>894</v>
      </c>
      <c r="H52" s="1198">
        <f t="shared" si="1"/>
        <v>719</v>
      </c>
      <c r="I52" s="1198">
        <f t="shared" si="1"/>
        <v>739</v>
      </c>
      <c r="J52" s="1198">
        <f t="shared" si="1"/>
        <v>433</v>
      </c>
      <c r="K52" s="1198">
        <f t="shared" si="1"/>
        <v>882</v>
      </c>
      <c r="L52" s="1199">
        <f t="shared" si="1"/>
        <v>1389</v>
      </c>
      <c r="M52" s="1190">
        <f t="shared" si="1"/>
        <v>397</v>
      </c>
      <c r="N52" s="1198">
        <f t="shared" si="1"/>
        <v>270</v>
      </c>
      <c r="O52" s="1198">
        <v>349</v>
      </c>
      <c r="P52" s="1199">
        <v>271</v>
      </c>
      <c r="Q52" s="1198">
        <v>574</v>
      </c>
      <c r="R52" s="1198">
        <v>223</v>
      </c>
      <c r="S52" s="1198">
        <f t="shared" si="2"/>
        <v>476</v>
      </c>
      <c r="T52" s="1198">
        <f t="shared" si="2"/>
        <v>317</v>
      </c>
      <c r="U52" s="1198">
        <f t="shared" si="2"/>
        <v>381</v>
      </c>
      <c r="V52" s="1134">
        <v>645</v>
      </c>
      <c r="W52" s="1118">
        <f t="shared" si="3"/>
        <v>390.3</v>
      </c>
      <c r="X52" s="994"/>
      <c r="Y52" s="994"/>
      <c r="Z52" s="994"/>
      <c r="AA52" s="994"/>
      <c r="AB52" s="994"/>
      <c r="AC52" s="994"/>
      <c r="AD52" s="994"/>
      <c r="AE52" s="994"/>
    </row>
    <row r="53" spans="1:31" x14ac:dyDescent="0.2">
      <c r="A53" s="1192" t="s">
        <v>1220</v>
      </c>
      <c r="B53" s="1204" t="str">
        <f t="shared" si="1"/>
        <v>...</v>
      </c>
      <c r="C53" s="1203" t="str">
        <f t="shared" si="1"/>
        <v>...</v>
      </c>
      <c r="D53" s="1195">
        <f t="shared" si="1"/>
        <v>53</v>
      </c>
      <c r="E53" s="1196">
        <f t="shared" si="1"/>
        <v>10</v>
      </c>
      <c r="F53" s="1197">
        <f t="shared" si="1"/>
        <v>6</v>
      </c>
      <c r="G53" s="1197">
        <f t="shared" si="1"/>
        <v>16</v>
      </c>
      <c r="H53" s="1198">
        <f t="shared" si="1"/>
        <v>3</v>
      </c>
      <c r="I53" s="1198">
        <f t="shared" si="1"/>
        <v>0</v>
      </c>
      <c r="J53" s="1198">
        <f t="shared" si="1"/>
        <v>2</v>
      </c>
      <c r="K53" s="1198">
        <f t="shared" si="1"/>
        <v>4</v>
      </c>
      <c r="L53" s="1199">
        <f t="shared" si="1"/>
        <v>0</v>
      </c>
      <c r="M53" s="1190">
        <f t="shared" si="1"/>
        <v>0</v>
      </c>
      <c r="N53" s="1198">
        <f t="shared" si="1"/>
        <v>0</v>
      </c>
      <c r="O53" s="1198">
        <v>3</v>
      </c>
      <c r="P53" s="1199">
        <v>0</v>
      </c>
      <c r="Q53" s="1198"/>
      <c r="R53" s="1198"/>
      <c r="S53" s="1198">
        <f t="shared" si="2"/>
        <v>2</v>
      </c>
      <c r="T53" s="1198">
        <f t="shared" si="2"/>
        <v>2</v>
      </c>
      <c r="U53" s="1198">
        <f t="shared" si="2"/>
        <v>7</v>
      </c>
      <c r="V53" s="1129">
        <v>0</v>
      </c>
      <c r="W53" s="1118">
        <f t="shared" si="3"/>
        <v>1.75</v>
      </c>
      <c r="X53" s="994"/>
      <c r="Y53" s="994"/>
      <c r="Z53" s="994"/>
      <c r="AA53" s="994"/>
      <c r="AB53" s="994"/>
      <c r="AC53" s="994"/>
      <c r="AD53" s="994"/>
      <c r="AE53" s="994"/>
    </row>
    <row r="54" spans="1:31" x14ac:dyDescent="0.2">
      <c r="A54" s="1192" t="s">
        <v>1221</v>
      </c>
      <c r="B54" s="1193">
        <f t="shared" si="1"/>
        <v>30</v>
      </c>
      <c r="C54" s="1201">
        <f t="shared" si="1"/>
        <v>45</v>
      </c>
      <c r="D54" s="1195">
        <f t="shared" si="1"/>
        <v>55</v>
      </c>
      <c r="E54" s="1196">
        <f t="shared" si="1"/>
        <v>4</v>
      </c>
      <c r="F54" s="1197">
        <f t="shared" si="1"/>
        <v>8</v>
      </c>
      <c r="G54" s="1197">
        <f t="shared" si="1"/>
        <v>21</v>
      </c>
      <c r="H54" s="1198">
        <f t="shared" si="1"/>
        <v>9</v>
      </c>
      <c r="I54" s="1198">
        <f t="shared" si="1"/>
        <v>12</v>
      </c>
      <c r="J54" s="1198">
        <f t="shared" si="1"/>
        <v>5</v>
      </c>
      <c r="K54" s="1198">
        <f t="shared" si="1"/>
        <v>3</v>
      </c>
      <c r="L54" s="1199">
        <f t="shared" si="1"/>
        <v>6</v>
      </c>
      <c r="M54" s="1190">
        <f t="shared" si="1"/>
        <v>1</v>
      </c>
      <c r="N54" s="1198">
        <f t="shared" si="1"/>
        <v>7</v>
      </c>
      <c r="O54" s="1198">
        <v>1</v>
      </c>
      <c r="P54" s="1199">
        <v>0</v>
      </c>
      <c r="Q54" s="1198">
        <v>2</v>
      </c>
      <c r="R54" s="1198"/>
      <c r="S54" s="1198">
        <f t="shared" si="2"/>
        <v>0</v>
      </c>
      <c r="T54" s="1198">
        <f t="shared" si="2"/>
        <v>0</v>
      </c>
      <c r="U54" s="1198">
        <f t="shared" si="2"/>
        <v>3</v>
      </c>
      <c r="V54" s="1129">
        <v>0</v>
      </c>
      <c r="W54" s="1118">
        <f t="shared" si="3"/>
        <v>1.5555555555555556</v>
      </c>
      <c r="X54" s="994"/>
      <c r="Y54" s="994"/>
      <c r="Z54" s="994"/>
      <c r="AA54" s="994"/>
      <c r="AB54" s="994"/>
      <c r="AC54" s="994"/>
      <c r="AD54" s="994"/>
      <c r="AE54" s="994"/>
    </row>
    <row r="55" spans="1:31" x14ac:dyDescent="0.2">
      <c r="A55" s="1150" t="s">
        <v>1222</v>
      </c>
      <c r="B55" s="1193">
        <f t="shared" si="1"/>
        <v>2604</v>
      </c>
      <c r="C55" s="1200">
        <f t="shared" si="1"/>
        <v>1064</v>
      </c>
      <c r="D55" s="1195">
        <f t="shared" si="1"/>
        <v>907</v>
      </c>
      <c r="E55" s="1196">
        <f t="shared" si="1"/>
        <v>619</v>
      </c>
      <c r="F55" s="1197">
        <f t="shared" si="1"/>
        <v>672</v>
      </c>
      <c r="G55" s="1197">
        <f t="shared" si="1"/>
        <v>469</v>
      </c>
      <c r="H55" s="1198">
        <f t="shared" si="1"/>
        <v>390</v>
      </c>
      <c r="I55" s="1198">
        <f t="shared" si="1"/>
        <v>485</v>
      </c>
      <c r="J55" s="1198">
        <f t="shared" si="1"/>
        <v>331</v>
      </c>
      <c r="K55" s="1198">
        <f t="shared" si="1"/>
        <v>484</v>
      </c>
      <c r="L55" s="1199">
        <f t="shared" si="1"/>
        <v>423</v>
      </c>
      <c r="M55" s="1190">
        <f t="shared" si="1"/>
        <v>450</v>
      </c>
      <c r="N55" s="1198">
        <f t="shared" si="1"/>
        <v>776</v>
      </c>
      <c r="O55" s="1198">
        <v>511</v>
      </c>
      <c r="P55" s="1199">
        <v>432</v>
      </c>
      <c r="Q55" s="1198">
        <v>166</v>
      </c>
      <c r="R55" s="1198">
        <v>115</v>
      </c>
      <c r="S55" s="1198">
        <f t="shared" si="2"/>
        <v>337</v>
      </c>
      <c r="T55" s="1198">
        <f t="shared" si="2"/>
        <v>113</v>
      </c>
      <c r="U55" s="1198">
        <f t="shared" si="2"/>
        <v>124</v>
      </c>
      <c r="V55" s="1129">
        <v>121</v>
      </c>
      <c r="W55" s="1118">
        <f t="shared" si="3"/>
        <v>314.5</v>
      </c>
      <c r="X55" s="994"/>
      <c r="Y55" s="994"/>
      <c r="Z55" s="994"/>
      <c r="AA55" s="994"/>
      <c r="AB55" s="994"/>
      <c r="AC55" s="994"/>
      <c r="AD55" s="994"/>
      <c r="AE55" s="994"/>
    </row>
    <row r="56" spans="1:31" x14ac:dyDescent="0.2">
      <c r="A56" s="1205" t="s">
        <v>1223</v>
      </c>
      <c r="B56" s="1193">
        <f t="shared" si="1"/>
        <v>6241</v>
      </c>
      <c r="C56" s="1194">
        <f t="shared" si="1"/>
        <v>7360</v>
      </c>
      <c r="D56" s="1195">
        <f t="shared" si="1"/>
        <v>279</v>
      </c>
      <c r="E56" s="1196">
        <f t="shared" si="1"/>
        <v>182</v>
      </c>
      <c r="F56" s="1197">
        <f t="shared" si="1"/>
        <v>325</v>
      </c>
      <c r="G56" s="1197">
        <f t="shared" si="1"/>
        <v>211</v>
      </c>
      <c r="H56" s="1198" t="str">
        <f t="shared" si="1"/>
        <v>…</v>
      </c>
      <c r="I56" s="1198" t="str">
        <f t="shared" si="1"/>
        <v>…</v>
      </c>
      <c r="J56" s="1198" t="str">
        <f t="shared" si="1"/>
        <v>…</v>
      </c>
      <c r="K56" s="1198" t="str">
        <f t="shared" si="1"/>
        <v>…</v>
      </c>
      <c r="L56" s="1199" t="str">
        <f t="shared" si="1"/>
        <v>…</v>
      </c>
      <c r="M56" s="1190" t="str">
        <f t="shared" si="1"/>
        <v>…</v>
      </c>
      <c r="N56" s="1198" t="str">
        <f t="shared" si="1"/>
        <v>…</v>
      </c>
      <c r="O56" s="1198" t="s">
        <v>1080</v>
      </c>
      <c r="P56" s="1199" t="s">
        <v>1080</v>
      </c>
      <c r="Q56" s="1198" t="s">
        <v>1080</v>
      </c>
      <c r="R56" s="1198" t="s">
        <v>1080</v>
      </c>
      <c r="S56" s="1198">
        <f t="shared" si="2"/>
        <v>0</v>
      </c>
      <c r="T56" s="1198">
        <f t="shared" si="2"/>
        <v>7704</v>
      </c>
      <c r="U56" s="1198">
        <f t="shared" si="2"/>
        <v>7602</v>
      </c>
      <c r="V56" s="1149"/>
      <c r="W56" s="1118">
        <f t="shared" si="3"/>
        <v>5102</v>
      </c>
      <c r="X56" s="994"/>
      <c r="Y56" s="994"/>
      <c r="Z56" s="994"/>
      <c r="AA56" s="994"/>
      <c r="AB56" s="994"/>
      <c r="AC56" s="994"/>
      <c r="AD56" s="994"/>
      <c r="AE56" s="994"/>
    </row>
    <row r="57" spans="1:31" x14ac:dyDescent="0.2">
      <c r="A57" s="1150" t="s">
        <v>1224</v>
      </c>
      <c r="B57" s="1204">
        <f t="shared" ref="B57:N65" si="4">B22</f>
        <v>0</v>
      </c>
      <c r="C57" s="1203">
        <f t="shared" si="4"/>
        <v>0</v>
      </c>
      <c r="D57" s="1195">
        <f t="shared" si="4"/>
        <v>9574</v>
      </c>
      <c r="E57" s="1196">
        <f t="shared" si="4"/>
        <v>11658</v>
      </c>
      <c r="F57" s="1197">
        <f t="shared" si="4"/>
        <v>12941</v>
      </c>
      <c r="G57" s="1197">
        <f t="shared" si="4"/>
        <v>13673</v>
      </c>
      <c r="H57" s="1198">
        <f t="shared" si="4"/>
        <v>13140</v>
      </c>
      <c r="I57" s="1198">
        <f t="shared" si="4"/>
        <v>14265</v>
      </c>
      <c r="J57" s="1198">
        <f t="shared" si="4"/>
        <v>14129</v>
      </c>
      <c r="K57" s="1198">
        <f t="shared" si="4"/>
        <v>15015</v>
      </c>
      <c r="L57" s="1199">
        <f t="shared" si="4"/>
        <v>14874</v>
      </c>
      <c r="M57" s="1190">
        <f t="shared" si="4"/>
        <v>14335</v>
      </c>
      <c r="N57" s="1198">
        <f t="shared" si="4"/>
        <v>13067</v>
      </c>
      <c r="O57" s="1198">
        <v>12255</v>
      </c>
      <c r="P57" s="1199">
        <v>10592</v>
      </c>
      <c r="Q57" s="1198">
        <v>10344</v>
      </c>
      <c r="R57" s="1198">
        <v>9396</v>
      </c>
      <c r="S57" s="1198">
        <f t="shared" ref="S57:U65" si="5">S22</f>
        <v>8346</v>
      </c>
      <c r="T57" s="1198">
        <f t="shared" si="5"/>
        <v>18</v>
      </c>
      <c r="U57" s="1198">
        <f t="shared" si="5"/>
        <v>73</v>
      </c>
      <c r="V57" s="1129">
        <v>7091</v>
      </c>
      <c r="W57" s="1118">
        <f t="shared" si="3"/>
        <v>8551.7000000000007</v>
      </c>
      <c r="X57" s="994"/>
      <c r="Y57" s="994"/>
      <c r="Z57" s="994"/>
      <c r="AA57" s="994"/>
      <c r="AB57" s="994"/>
      <c r="AC57" s="994"/>
      <c r="AD57" s="994"/>
      <c r="AE57" s="994"/>
    </row>
    <row r="58" spans="1:31" x14ac:dyDescent="0.2">
      <c r="A58" s="1150" t="s">
        <v>1225</v>
      </c>
      <c r="B58" s="1204">
        <f t="shared" si="4"/>
        <v>0</v>
      </c>
      <c r="C58" s="1203">
        <f t="shared" si="4"/>
        <v>0</v>
      </c>
      <c r="D58" s="1195">
        <f t="shared" si="4"/>
        <v>231</v>
      </c>
      <c r="E58" s="1196">
        <f t="shared" si="4"/>
        <v>330</v>
      </c>
      <c r="F58" s="1197">
        <f t="shared" si="4"/>
        <v>247</v>
      </c>
      <c r="G58" s="1197">
        <f t="shared" si="4"/>
        <v>504</v>
      </c>
      <c r="H58" s="1198">
        <f t="shared" si="4"/>
        <v>267</v>
      </c>
      <c r="I58" s="1198">
        <f t="shared" si="4"/>
        <v>201</v>
      </c>
      <c r="J58" s="1198">
        <f t="shared" si="4"/>
        <v>258</v>
      </c>
      <c r="K58" s="1198">
        <f t="shared" si="4"/>
        <v>303</v>
      </c>
      <c r="L58" s="1199">
        <f t="shared" si="4"/>
        <v>219</v>
      </c>
      <c r="M58" s="1190">
        <f t="shared" si="4"/>
        <v>184</v>
      </c>
      <c r="N58" s="1198">
        <f t="shared" si="4"/>
        <v>170</v>
      </c>
      <c r="O58" s="1198">
        <v>112</v>
      </c>
      <c r="P58" s="1199">
        <v>45</v>
      </c>
      <c r="Q58" s="1198">
        <v>94</v>
      </c>
      <c r="R58" s="1198">
        <v>83</v>
      </c>
      <c r="S58" s="1198">
        <f t="shared" si="5"/>
        <v>63</v>
      </c>
      <c r="T58" s="1198">
        <f t="shared" si="5"/>
        <v>2923</v>
      </c>
      <c r="U58" s="1198">
        <f t="shared" si="5"/>
        <v>2456</v>
      </c>
      <c r="V58" s="1129">
        <v>66</v>
      </c>
      <c r="W58" s="1118">
        <f t="shared" si="3"/>
        <v>619.6</v>
      </c>
      <c r="X58" s="994"/>
      <c r="Y58" s="994"/>
      <c r="Z58" s="994"/>
      <c r="AA58" s="994"/>
      <c r="AB58" s="994"/>
      <c r="AC58" s="994"/>
      <c r="AD58" s="994"/>
      <c r="AE58" s="994"/>
    </row>
    <row r="59" spans="1:31" x14ac:dyDescent="0.2">
      <c r="A59" s="1150" t="s">
        <v>1226</v>
      </c>
      <c r="B59" s="1204" t="str">
        <f t="shared" si="4"/>
        <v>...</v>
      </c>
      <c r="C59" s="1203" t="str">
        <f t="shared" si="4"/>
        <v>...</v>
      </c>
      <c r="D59" s="1195">
        <f t="shared" si="4"/>
        <v>13416</v>
      </c>
      <c r="E59" s="1196">
        <f t="shared" si="4"/>
        <v>13136</v>
      </c>
      <c r="F59" s="1197">
        <f t="shared" si="4"/>
        <v>15177</v>
      </c>
      <c r="G59" s="1197">
        <f t="shared" si="4"/>
        <v>15772</v>
      </c>
      <c r="H59" s="1198">
        <f t="shared" si="4"/>
        <v>11751</v>
      </c>
      <c r="I59" s="1198">
        <f t="shared" si="4"/>
        <v>8776</v>
      </c>
      <c r="J59" s="1198">
        <f t="shared" si="4"/>
        <v>6500</v>
      </c>
      <c r="K59" s="1198">
        <f t="shared" si="4"/>
        <v>7521</v>
      </c>
      <c r="L59" s="1199">
        <f t="shared" si="4"/>
        <v>6472</v>
      </c>
      <c r="M59" s="1190">
        <f t="shared" si="4"/>
        <v>5926</v>
      </c>
      <c r="N59" s="1198">
        <f t="shared" si="4"/>
        <v>4266</v>
      </c>
      <c r="O59" s="1198">
        <v>4226</v>
      </c>
      <c r="P59" s="1199">
        <v>3859</v>
      </c>
      <c r="Q59" s="1198">
        <v>2843</v>
      </c>
      <c r="R59" s="1198">
        <v>2591</v>
      </c>
      <c r="S59" s="1198">
        <f t="shared" si="5"/>
        <v>1969</v>
      </c>
      <c r="T59" s="1198">
        <f t="shared" si="5"/>
        <v>158</v>
      </c>
      <c r="U59" s="1198">
        <f t="shared" si="5"/>
        <v>159</v>
      </c>
      <c r="V59" s="1129">
        <v>2750</v>
      </c>
      <c r="W59" s="1118">
        <f t="shared" si="3"/>
        <v>2874.7</v>
      </c>
      <c r="X59" s="994"/>
      <c r="Y59" s="994"/>
      <c r="Z59" s="994"/>
      <c r="AA59" s="994"/>
      <c r="AB59" s="994"/>
      <c r="AC59" s="994"/>
      <c r="AD59" s="994"/>
      <c r="AE59" s="994"/>
    </row>
    <row r="60" spans="1:31" x14ac:dyDescent="0.2">
      <c r="A60" s="1150" t="s">
        <v>1227</v>
      </c>
      <c r="B60" s="1204" t="str">
        <f t="shared" si="4"/>
        <v>...</v>
      </c>
      <c r="C60" s="1203" t="str">
        <f t="shared" si="4"/>
        <v>...</v>
      </c>
      <c r="D60" s="1195">
        <f t="shared" si="4"/>
        <v>1419</v>
      </c>
      <c r="E60" s="1196">
        <f t="shared" si="4"/>
        <v>1562</v>
      </c>
      <c r="F60" s="1197">
        <f t="shared" si="4"/>
        <v>1555</v>
      </c>
      <c r="G60" s="1197">
        <f t="shared" si="4"/>
        <v>1538</v>
      </c>
      <c r="H60" s="1198">
        <f t="shared" si="4"/>
        <v>1157</v>
      </c>
      <c r="I60" s="1198">
        <f t="shared" si="4"/>
        <v>1232</v>
      </c>
      <c r="J60" s="1198">
        <f t="shared" si="4"/>
        <v>1080</v>
      </c>
      <c r="K60" s="1198">
        <f t="shared" si="4"/>
        <v>1192</v>
      </c>
      <c r="L60" s="1199">
        <f t="shared" si="4"/>
        <v>893</v>
      </c>
      <c r="M60" s="1190">
        <f t="shared" si="4"/>
        <v>770</v>
      </c>
      <c r="N60" s="1198">
        <f t="shared" si="4"/>
        <v>790</v>
      </c>
      <c r="O60" s="1198">
        <v>332</v>
      </c>
      <c r="P60" s="1199">
        <v>279</v>
      </c>
      <c r="Q60" s="1198">
        <v>180</v>
      </c>
      <c r="R60" s="1198">
        <v>173</v>
      </c>
      <c r="S60" s="1198">
        <f t="shared" si="5"/>
        <v>763</v>
      </c>
      <c r="T60" s="1198">
        <f t="shared" si="5"/>
        <v>1541</v>
      </c>
      <c r="U60" s="1198">
        <f t="shared" si="5"/>
        <v>2043</v>
      </c>
      <c r="V60" s="1129">
        <v>169</v>
      </c>
      <c r="W60" s="1118">
        <f t="shared" si="3"/>
        <v>704</v>
      </c>
      <c r="X60" s="994"/>
      <c r="Y60" s="994"/>
      <c r="Z60" s="994"/>
      <c r="AA60" s="994"/>
      <c r="AB60" s="994"/>
      <c r="AC60" s="994"/>
      <c r="AD60" s="994"/>
      <c r="AE60" s="994"/>
    </row>
    <row r="61" spans="1:31" x14ac:dyDescent="0.2">
      <c r="A61" s="1150" t="s">
        <v>1228</v>
      </c>
      <c r="B61" s="1204" t="str">
        <f t="shared" si="4"/>
        <v>...</v>
      </c>
      <c r="C61" s="1203" t="str">
        <f t="shared" si="4"/>
        <v>...</v>
      </c>
      <c r="D61" s="1195">
        <f t="shared" si="4"/>
        <v>1515</v>
      </c>
      <c r="E61" s="1196">
        <f t="shared" si="4"/>
        <v>1587</v>
      </c>
      <c r="F61" s="1197">
        <f t="shared" si="4"/>
        <v>1706</v>
      </c>
      <c r="G61" s="1197">
        <f t="shared" si="4"/>
        <v>2092</v>
      </c>
      <c r="H61" s="1198">
        <f t="shared" si="4"/>
        <v>1508</v>
      </c>
      <c r="I61" s="1198">
        <f t="shared" si="4"/>
        <v>1832</v>
      </c>
      <c r="J61" s="1198">
        <f t="shared" si="4"/>
        <v>2230</v>
      </c>
      <c r="K61" s="1198">
        <f t="shared" si="4"/>
        <v>2605</v>
      </c>
      <c r="L61" s="1199">
        <f t="shared" si="4"/>
        <v>2627</v>
      </c>
      <c r="M61" s="1190">
        <f t="shared" si="4"/>
        <v>3452</v>
      </c>
      <c r="N61" s="1198">
        <f t="shared" si="4"/>
        <v>4098</v>
      </c>
      <c r="O61" s="1198">
        <v>3920</v>
      </c>
      <c r="P61" s="1199">
        <v>3179</v>
      </c>
      <c r="Q61" s="1198">
        <v>2250</v>
      </c>
      <c r="R61" s="1198">
        <v>1805</v>
      </c>
      <c r="S61" s="1198">
        <f t="shared" si="5"/>
        <v>1332</v>
      </c>
      <c r="T61" s="1198">
        <f t="shared" si="5"/>
        <v>130</v>
      </c>
      <c r="U61" s="1198">
        <f t="shared" si="5"/>
        <v>149</v>
      </c>
      <c r="V61" s="1129">
        <v>2408</v>
      </c>
      <c r="W61" s="1118">
        <f t="shared" si="3"/>
        <v>2272.3000000000002</v>
      </c>
      <c r="X61" s="994"/>
      <c r="Y61" s="994"/>
      <c r="Z61" s="994"/>
      <c r="AA61" s="994"/>
      <c r="AB61" s="994"/>
      <c r="AC61" s="994"/>
      <c r="AD61" s="994"/>
      <c r="AE61" s="994"/>
    </row>
    <row r="62" spans="1:31" x14ac:dyDescent="0.2">
      <c r="A62" s="1150" t="s">
        <v>1229</v>
      </c>
      <c r="B62" s="1204" t="str">
        <f t="shared" si="4"/>
        <v>...</v>
      </c>
      <c r="C62" s="1203" t="str">
        <f t="shared" si="4"/>
        <v>...</v>
      </c>
      <c r="D62" s="1195">
        <f t="shared" si="4"/>
        <v>441</v>
      </c>
      <c r="E62" s="1196">
        <f t="shared" si="4"/>
        <v>345</v>
      </c>
      <c r="F62" s="1197">
        <f t="shared" si="4"/>
        <v>409</v>
      </c>
      <c r="G62" s="1197">
        <f t="shared" si="4"/>
        <v>321</v>
      </c>
      <c r="H62" s="1198">
        <f t="shared" si="4"/>
        <v>216</v>
      </c>
      <c r="I62" s="1198">
        <f t="shared" si="4"/>
        <v>226</v>
      </c>
      <c r="J62" s="1198">
        <f t="shared" si="4"/>
        <v>115</v>
      </c>
      <c r="K62" s="1198">
        <f t="shared" si="4"/>
        <v>169</v>
      </c>
      <c r="L62" s="1199">
        <f t="shared" si="4"/>
        <v>202</v>
      </c>
      <c r="M62" s="1190">
        <f t="shared" si="4"/>
        <v>326</v>
      </c>
      <c r="N62" s="1198">
        <f t="shared" si="4"/>
        <v>376</v>
      </c>
      <c r="O62" s="1198">
        <v>302</v>
      </c>
      <c r="P62" s="1199">
        <v>266</v>
      </c>
      <c r="Q62" s="1198">
        <v>228</v>
      </c>
      <c r="R62" s="1198">
        <v>161</v>
      </c>
      <c r="S62" s="1198">
        <f t="shared" si="5"/>
        <v>138</v>
      </c>
      <c r="T62" s="1198">
        <f t="shared" si="5"/>
        <v>551</v>
      </c>
      <c r="U62" s="1198">
        <f t="shared" si="5"/>
        <v>662</v>
      </c>
      <c r="V62" s="1129">
        <v>110</v>
      </c>
      <c r="W62" s="1118">
        <f t="shared" si="3"/>
        <v>312</v>
      </c>
      <c r="X62" s="994"/>
      <c r="Y62" s="994"/>
      <c r="Z62" s="994"/>
      <c r="AA62" s="994"/>
      <c r="AB62" s="994"/>
      <c r="AC62" s="994"/>
      <c r="AD62" s="994"/>
      <c r="AE62" s="994"/>
    </row>
    <row r="63" spans="1:31" x14ac:dyDescent="0.2">
      <c r="A63" s="1150" t="s">
        <v>1230</v>
      </c>
      <c r="B63" s="1204" t="str">
        <f t="shared" si="4"/>
        <v>...</v>
      </c>
      <c r="C63" s="1203" t="str">
        <f t="shared" si="4"/>
        <v>...</v>
      </c>
      <c r="D63" s="1195">
        <f t="shared" si="4"/>
        <v>1129</v>
      </c>
      <c r="E63" s="1196">
        <f t="shared" si="4"/>
        <v>1092</v>
      </c>
      <c r="F63" s="1197">
        <f t="shared" si="4"/>
        <v>979</v>
      </c>
      <c r="G63" s="1197">
        <f t="shared" si="4"/>
        <v>939</v>
      </c>
      <c r="H63" s="1198">
        <f t="shared" si="4"/>
        <v>628</v>
      </c>
      <c r="I63" s="1198">
        <f t="shared" si="4"/>
        <v>742</v>
      </c>
      <c r="J63" s="1198">
        <f t="shared" si="4"/>
        <v>645</v>
      </c>
      <c r="K63" s="1198">
        <f t="shared" si="4"/>
        <v>783</v>
      </c>
      <c r="L63" s="1199">
        <f t="shared" si="4"/>
        <v>810</v>
      </c>
      <c r="M63" s="1206">
        <f t="shared" si="4"/>
        <v>809</v>
      </c>
      <c r="N63" s="1198">
        <f t="shared" si="4"/>
        <v>652</v>
      </c>
      <c r="O63" s="1198">
        <v>628</v>
      </c>
      <c r="P63" s="1199">
        <v>610</v>
      </c>
      <c r="Q63" s="1198">
        <v>457</v>
      </c>
      <c r="R63" s="1198">
        <v>373</v>
      </c>
      <c r="S63" s="1198">
        <f t="shared" si="5"/>
        <v>428</v>
      </c>
      <c r="T63" s="1198">
        <f t="shared" si="5"/>
        <v>0</v>
      </c>
      <c r="U63" s="1198">
        <f t="shared" si="5"/>
        <v>5</v>
      </c>
      <c r="V63" s="1129">
        <v>460</v>
      </c>
      <c r="W63" s="1118">
        <f t="shared" si="3"/>
        <v>442.2</v>
      </c>
      <c r="X63" s="994"/>
      <c r="Y63" s="994"/>
      <c r="Z63" s="994"/>
      <c r="AA63" s="994"/>
      <c r="AB63" s="994"/>
      <c r="AC63" s="994"/>
      <c r="AD63" s="994"/>
      <c r="AE63" s="994"/>
    </row>
    <row r="64" spans="1:31" ht="13.5" thickBot="1" x14ac:dyDescent="0.25">
      <c r="A64" s="1207" t="s">
        <v>1231</v>
      </c>
      <c r="B64" s="1208">
        <f t="shared" si="4"/>
        <v>20177</v>
      </c>
      <c r="C64" s="1209">
        <f t="shared" si="4"/>
        <v>18567</v>
      </c>
      <c r="D64" s="1210">
        <f t="shared" si="4"/>
        <v>3649</v>
      </c>
      <c r="E64" s="1208">
        <f t="shared" si="4"/>
        <v>1558</v>
      </c>
      <c r="F64" s="1210">
        <f t="shared" si="4"/>
        <v>1763</v>
      </c>
      <c r="G64" s="1210">
        <f t="shared" si="4"/>
        <v>2047</v>
      </c>
      <c r="H64" s="1211">
        <f t="shared" si="4"/>
        <v>2387</v>
      </c>
      <c r="I64" s="1211">
        <f t="shared" si="4"/>
        <v>3004</v>
      </c>
      <c r="J64" s="1211">
        <f t="shared" si="4"/>
        <v>4668</v>
      </c>
      <c r="K64" s="1211">
        <f t="shared" si="4"/>
        <v>4779</v>
      </c>
      <c r="L64" s="1211">
        <f t="shared" si="4"/>
        <v>6843</v>
      </c>
      <c r="M64" s="1212">
        <f t="shared" si="4"/>
        <v>6862</v>
      </c>
      <c r="N64" s="1211">
        <f t="shared" si="4"/>
        <v>6062</v>
      </c>
      <c r="O64" s="1211">
        <v>7096</v>
      </c>
      <c r="P64" s="1212">
        <v>7774</v>
      </c>
      <c r="Q64" s="1211">
        <v>6987</v>
      </c>
      <c r="R64" s="1211">
        <v>6564</v>
      </c>
      <c r="S64" s="1211">
        <f t="shared" si="5"/>
        <v>6155</v>
      </c>
      <c r="T64" s="1211">
        <f t="shared" si="5"/>
        <v>6751</v>
      </c>
      <c r="U64" s="1211">
        <f t="shared" si="5"/>
        <v>13638</v>
      </c>
      <c r="V64" s="1162">
        <v>5716</v>
      </c>
      <c r="W64" s="1163">
        <f t="shared" si="3"/>
        <v>7360.5</v>
      </c>
      <c r="X64" s="994"/>
      <c r="Y64" s="994"/>
      <c r="Z64" s="994"/>
      <c r="AA64" s="994"/>
      <c r="AB64" s="994"/>
      <c r="AC64" s="994"/>
      <c r="AD64" s="994"/>
      <c r="AE64" s="994"/>
    </row>
    <row r="65" spans="1:31" ht="13.5" thickBot="1" x14ac:dyDescent="0.25">
      <c r="A65" s="1213" t="s">
        <v>491</v>
      </c>
      <c r="B65" s="1214">
        <f t="shared" si="4"/>
        <v>99133</v>
      </c>
      <c r="C65" s="1215">
        <f t="shared" si="4"/>
        <v>72718</v>
      </c>
      <c r="D65" s="1216">
        <f t="shared" si="4"/>
        <v>83363</v>
      </c>
      <c r="E65" s="1214">
        <f t="shared" si="4"/>
        <v>75265</v>
      </c>
      <c r="F65" s="1216">
        <f t="shared" si="4"/>
        <v>76605</v>
      </c>
      <c r="G65" s="1216">
        <f t="shared" si="4"/>
        <v>77790</v>
      </c>
      <c r="H65" s="1217">
        <f t="shared" si="4"/>
        <v>65597</v>
      </c>
      <c r="I65" s="1217">
        <f t="shared" si="4"/>
        <v>65459</v>
      </c>
      <c r="J65" s="1217">
        <f>J30</f>
        <v>63436</v>
      </c>
      <c r="K65" s="1217">
        <f>K30</f>
        <v>66601</v>
      </c>
      <c r="L65" s="1217">
        <f>L30</f>
        <v>66418</v>
      </c>
      <c r="M65" s="1217">
        <f>M30</f>
        <v>66437</v>
      </c>
      <c r="N65" s="1217">
        <f>SUM(N41:N64)</f>
        <v>64675</v>
      </c>
      <c r="O65" s="1217">
        <v>65217</v>
      </c>
      <c r="P65" s="1218">
        <v>69955</v>
      </c>
      <c r="Q65" s="1217">
        <v>63335</v>
      </c>
      <c r="R65" s="1217">
        <v>57092</v>
      </c>
      <c r="S65" s="1217">
        <f t="shared" si="5"/>
        <v>54196</v>
      </c>
      <c r="T65" s="1217">
        <f t="shared" si="5"/>
        <v>48240</v>
      </c>
      <c r="U65" s="1217">
        <f t="shared" si="5"/>
        <v>56318</v>
      </c>
      <c r="V65" s="1219">
        <f>SUM(V41:V64)</f>
        <v>49624</v>
      </c>
      <c r="W65" s="1171">
        <f t="shared" si="3"/>
        <v>59508.9</v>
      </c>
      <c r="X65" s="994"/>
      <c r="Y65" s="994"/>
      <c r="Z65" s="994"/>
      <c r="AA65" s="994"/>
      <c r="AB65" s="994"/>
      <c r="AC65" s="994"/>
      <c r="AD65" s="994"/>
      <c r="AE65" s="994"/>
    </row>
    <row r="66" spans="1:31" x14ac:dyDescent="0.2">
      <c r="A66" s="994"/>
      <c r="B66" s="1172"/>
      <c r="C66" s="1172"/>
      <c r="D66" s="1172"/>
      <c r="E66" s="1172"/>
      <c r="F66" s="1172"/>
      <c r="G66" s="1172"/>
      <c r="H66" s="994"/>
      <c r="I66" s="994"/>
      <c r="J66" s="994"/>
      <c r="K66" s="994"/>
      <c r="L66" s="994"/>
      <c r="M66" s="994"/>
      <c r="N66" s="994"/>
      <c r="O66" s="994"/>
      <c r="P66" s="994"/>
      <c r="Q66" s="994"/>
      <c r="R66" s="994"/>
      <c r="S66" s="994"/>
      <c r="T66" s="994"/>
      <c r="U66" s="994"/>
      <c r="V66" s="994"/>
      <c r="W66" s="4"/>
      <c r="X66" s="994"/>
      <c r="Y66" s="994"/>
      <c r="Z66" s="994"/>
      <c r="AA66" s="994"/>
      <c r="AB66" s="994"/>
      <c r="AC66" s="994"/>
      <c r="AD66" s="994"/>
      <c r="AE66" s="994"/>
    </row>
    <row r="67" spans="1:31" x14ac:dyDescent="0.2">
      <c r="A67" s="1173"/>
      <c r="B67" s="1174"/>
      <c r="C67" s="1172"/>
      <c r="D67" s="1172"/>
      <c r="E67" s="1172"/>
      <c r="F67" s="1172"/>
      <c r="G67" s="1172"/>
      <c r="H67" s="994"/>
      <c r="I67" s="994"/>
      <c r="J67" s="994"/>
      <c r="K67" s="994"/>
      <c r="L67" s="994"/>
      <c r="M67" s="994"/>
      <c r="N67" s="994"/>
      <c r="O67" s="994"/>
      <c r="P67" s="994"/>
      <c r="Q67" s="994"/>
      <c r="R67" s="994"/>
      <c r="S67" s="994"/>
      <c r="T67" s="994"/>
      <c r="U67" s="994"/>
      <c r="V67" s="994"/>
      <c r="W67" s="4"/>
      <c r="X67" s="994"/>
      <c r="Y67" s="994"/>
      <c r="Z67" s="994"/>
      <c r="AA67" s="994"/>
      <c r="AB67" s="994"/>
      <c r="AC67" s="994"/>
      <c r="AD67" s="994"/>
      <c r="AE67" s="994"/>
    </row>
    <row r="68" spans="1:31" x14ac:dyDescent="0.2">
      <c r="A68" s="994"/>
      <c r="B68" s="1172"/>
      <c r="C68" s="1172"/>
      <c r="D68" s="1172"/>
      <c r="E68" s="1172"/>
      <c r="F68" s="1172"/>
      <c r="G68" s="1172"/>
      <c r="H68" s="994"/>
      <c r="I68" s="994"/>
      <c r="J68" s="994"/>
      <c r="K68" s="994"/>
      <c r="L68" s="994"/>
      <c r="M68" s="994"/>
      <c r="N68" s="994"/>
      <c r="O68" s="994"/>
      <c r="P68" s="994"/>
      <c r="Q68" s="994"/>
      <c r="R68" s="994"/>
      <c r="S68" s="994"/>
      <c r="T68" s="994"/>
      <c r="U68" s="994"/>
      <c r="V68" s="994"/>
      <c r="W68" s="994"/>
      <c r="X68" s="994"/>
      <c r="Y68" s="994"/>
      <c r="Z68" s="994"/>
      <c r="AA68" s="994"/>
      <c r="AB68" s="994"/>
      <c r="AC68" s="994"/>
      <c r="AD68" s="994"/>
      <c r="AE68" s="994"/>
    </row>
  </sheetData>
  <mergeCells count="5">
    <mergeCell ref="A4:A5"/>
    <mergeCell ref="B4:W4"/>
    <mergeCell ref="A37:I37"/>
    <mergeCell ref="A39:A40"/>
    <mergeCell ref="B39:W39"/>
  </mergeCells>
  <pageMargins left="0.75" right="0.75" top="1" bottom="1" header="0.5" footer="0.5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7"/>
  <sheetViews>
    <sheetView zoomScaleNormal="100" workbookViewId="0">
      <selection activeCell="Z43" sqref="Z43"/>
    </sheetView>
  </sheetViews>
  <sheetFormatPr defaultRowHeight="12.75" x14ac:dyDescent="0.2"/>
  <cols>
    <col min="1" max="1" width="28.140625" style="812" customWidth="1"/>
    <col min="2" max="2" width="9.42578125" style="812" hidden="1" customWidth="1"/>
    <col min="3" max="3" width="8" style="812" hidden="1" customWidth="1"/>
    <col min="4" max="4" width="7.7109375" style="812" hidden="1" customWidth="1"/>
    <col min="5" max="7" width="7.5703125" style="812" hidden="1" customWidth="1"/>
    <col min="8" max="11" width="7.5703125" style="813" hidden="1" customWidth="1"/>
    <col min="12" max="20" width="7.7109375" style="813" hidden="1" customWidth="1"/>
    <col min="21" max="30" width="7.7109375" style="813" customWidth="1"/>
    <col min="31" max="31" width="7.85546875" style="813" customWidth="1"/>
    <col min="32" max="33" width="7.85546875" style="812" customWidth="1"/>
    <col min="34" max="34" width="6.85546875" style="812" customWidth="1"/>
    <col min="35" max="37" width="12" style="812" customWidth="1"/>
    <col min="38" max="40" width="11.7109375" style="812" customWidth="1"/>
    <col min="41" max="256" width="9.140625" style="812"/>
    <col min="257" max="257" width="28.140625" style="812" customWidth="1"/>
    <col min="258" max="276" width="0" style="812" hidden="1" customWidth="1"/>
    <col min="277" max="286" width="7.7109375" style="812" customWidth="1"/>
    <col min="287" max="289" width="7.85546875" style="812" customWidth="1"/>
    <col min="290" max="290" width="6.85546875" style="812" customWidth="1"/>
    <col min="291" max="293" width="12" style="812" customWidth="1"/>
    <col min="294" max="296" width="11.7109375" style="812" customWidth="1"/>
    <col min="297" max="512" width="9.140625" style="812"/>
    <col min="513" max="513" width="28.140625" style="812" customWidth="1"/>
    <col min="514" max="532" width="0" style="812" hidden="1" customWidth="1"/>
    <col min="533" max="542" width="7.7109375" style="812" customWidth="1"/>
    <col min="543" max="545" width="7.85546875" style="812" customWidth="1"/>
    <col min="546" max="546" width="6.85546875" style="812" customWidth="1"/>
    <col min="547" max="549" width="12" style="812" customWidth="1"/>
    <col min="550" max="552" width="11.7109375" style="812" customWidth="1"/>
    <col min="553" max="768" width="9.140625" style="812"/>
    <col min="769" max="769" width="28.140625" style="812" customWidth="1"/>
    <col min="770" max="788" width="0" style="812" hidden="1" customWidth="1"/>
    <col min="789" max="798" width="7.7109375" style="812" customWidth="1"/>
    <col min="799" max="801" width="7.85546875" style="812" customWidth="1"/>
    <col min="802" max="802" width="6.85546875" style="812" customWidth="1"/>
    <col min="803" max="805" width="12" style="812" customWidth="1"/>
    <col min="806" max="808" width="11.7109375" style="812" customWidth="1"/>
    <col min="809" max="1024" width="9.140625" style="812"/>
    <col min="1025" max="1025" width="28.140625" style="812" customWidth="1"/>
    <col min="1026" max="1044" width="0" style="812" hidden="1" customWidth="1"/>
    <col min="1045" max="1054" width="7.7109375" style="812" customWidth="1"/>
    <col min="1055" max="1057" width="7.85546875" style="812" customWidth="1"/>
    <col min="1058" max="1058" width="6.85546875" style="812" customWidth="1"/>
    <col min="1059" max="1061" width="12" style="812" customWidth="1"/>
    <col min="1062" max="1064" width="11.7109375" style="812" customWidth="1"/>
    <col min="1065" max="1280" width="9.140625" style="812"/>
    <col min="1281" max="1281" width="28.140625" style="812" customWidth="1"/>
    <col min="1282" max="1300" width="0" style="812" hidden="1" customWidth="1"/>
    <col min="1301" max="1310" width="7.7109375" style="812" customWidth="1"/>
    <col min="1311" max="1313" width="7.85546875" style="812" customWidth="1"/>
    <col min="1314" max="1314" width="6.85546875" style="812" customWidth="1"/>
    <col min="1315" max="1317" width="12" style="812" customWidth="1"/>
    <col min="1318" max="1320" width="11.7109375" style="812" customWidth="1"/>
    <col min="1321" max="1536" width="9.140625" style="812"/>
    <col min="1537" max="1537" width="28.140625" style="812" customWidth="1"/>
    <col min="1538" max="1556" width="0" style="812" hidden="1" customWidth="1"/>
    <col min="1557" max="1566" width="7.7109375" style="812" customWidth="1"/>
    <col min="1567" max="1569" width="7.85546875" style="812" customWidth="1"/>
    <col min="1570" max="1570" width="6.85546875" style="812" customWidth="1"/>
    <col min="1571" max="1573" width="12" style="812" customWidth="1"/>
    <col min="1574" max="1576" width="11.7109375" style="812" customWidth="1"/>
    <col min="1577" max="1792" width="9.140625" style="812"/>
    <col min="1793" max="1793" width="28.140625" style="812" customWidth="1"/>
    <col min="1794" max="1812" width="0" style="812" hidden="1" customWidth="1"/>
    <col min="1813" max="1822" width="7.7109375" style="812" customWidth="1"/>
    <col min="1823" max="1825" width="7.85546875" style="812" customWidth="1"/>
    <col min="1826" max="1826" width="6.85546875" style="812" customWidth="1"/>
    <col min="1827" max="1829" width="12" style="812" customWidth="1"/>
    <col min="1830" max="1832" width="11.7109375" style="812" customWidth="1"/>
    <col min="1833" max="2048" width="9.140625" style="812"/>
    <col min="2049" max="2049" width="28.140625" style="812" customWidth="1"/>
    <col min="2050" max="2068" width="0" style="812" hidden="1" customWidth="1"/>
    <col min="2069" max="2078" width="7.7109375" style="812" customWidth="1"/>
    <col min="2079" max="2081" width="7.85546875" style="812" customWidth="1"/>
    <col min="2082" max="2082" width="6.85546875" style="812" customWidth="1"/>
    <col min="2083" max="2085" width="12" style="812" customWidth="1"/>
    <col min="2086" max="2088" width="11.7109375" style="812" customWidth="1"/>
    <col min="2089" max="2304" width="9.140625" style="812"/>
    <col min="2305" max="2305" width="28.140625" style="812" customWidth="1"/>
    <col min="2306" max="2324" width="0" style="812" hidden="1" customWidth="1"/>
    <col min="2325" max="2334" width="7.7109375" style="812" customWidth="1"/>
    <col min="2335" max="2337" width="7.85546875" style="812" customWidth="1"/>
    <col min="2338" max="2338" width="6.85546875" style="812" customWidth="1"/>
    <col min="2339" max="2341" width="12" style="812" customWidth="1"/>
    <col min="2342" max="2344" width="11.7109375" style="812" customWidth="1"/>
    <col min="2345" max="2560" width="9.140625" style="812"/>
    <col min="2561" max="2561" width="28.140625" style="812" customWidth="1"/>
    <col min="2562" max="2580" width="0" style="812" hidden="1" customWidth="1"/>
    <col min="2581" max="2590" width="7.7109375" style="812" customWidth="1"/>
    <col min="2591" max="2593" width="7.85546875" style="812" customWidth="1"/>
    <col min="2594" max="2594" width="6.85546875" style="812" customWidth="1"/>
    <col min="2595" max="2597" width="12" style="812" customWidth="1"/>
    <col min="2598" max="2600" width="11.7109375" style="812" customWidth="1"/>
    <col min="2601" max="2816" width="9.140625" style="812"/>
    <col min="2817" max="2817" width="28.140625" style="812" customWidth="1"/>
    <col min="2818" max="2836" width="0" style="812" hidden="1" customWidth="1"/>
    <col min="2837" max="2846" width="7.7109375" style="812" customWidth="1"/>
    <col min="2847" max="2849" width="7.85546875" style="812" customWidth="1"/>
    <col min="2850" max="2850" width="6.85546875" style="812" customWidth="1"/>
    <col min="2851" max="2853" width="12" style="812" customWidth="1"/>
    <col min="2854" max="2856" width="11.7109375" style="812" customWidth="1"/>
    <col min="2857" max="3072" width="9.140625" style="812"/>
    <col min="3073" max="3073" width="28.140625" style="812" customWidth="1"/>
    <col min="3074" max="3092" width="0" style="812" hidden="1" customWidth="1"/>
    <col min="3093" max="3102" width="7.7109375" style="812" customWidth="1"/>
    <col min="3103" max="3105" width="7.85546875" style="812" customWidth="1"/>
    <col min="3106" max="3106" width="6.85546875" style="812" customWidth="1"/>
    <col min="3107" max="3109" width="12" style="812" customWidth="1"/>
    <col min="3110" max="3112" width="11.7109375" style="812" customWidth="1"/>
    <col min="3113" max="3328" width="9.140625" style="812"/>
    <col min="3329" max="3329" width="28.140625" style="812" customWidth="1"/>
    <col min="3330" max="3348" width="0" style="812" hidden="1" customWidth="1"/>
    <col min="3349" max="3358" width="7.7109375" style="812" customWidth="1"/>
    <col min="3359" max="3361" width="7.85546875" style="812" customWidth="1"/>
    <col min="3362" max="3362" width="6.85546875" style="812" customWidth="1"/>
    <col min="3363" max="3365" width="12" style="812" customWidth="1"/>
    <col min="3366" max="3368" width="11.7109375" style="812" customWidth="1"/>
    <col min="3369" max="3584" width="9.140625" style="812"/>
    <col min="3585" max="3585" width="28.140625" style="812" customWidth="1"/>
    <col min="3586" max="3604" width="0" style="812" hidden="1" customWidth="1"/>
    <col min="3605" max="3614" width="7.7109375" style="812" customWidth="1"/>
    <col min="3615" max="3617" width="7.85546875" style="812" customWidth="1"/>
    <col min="3618" max="3618" width="6.85546875" style="812" customWidth="1"/>
    <col min="3619" max="3621" width="12" style="812" customWidth="1"/>
    <col min="3622" max="3624" width="11.7109375" style="812" customWidth="1"/>
    <col min="3625" max="3840" width="9.140625" style="812"/>
    <col min="3841" max="3841" width="28.140625" style="812" customWidth="1"/>
    <col min="3842" max="3860" width="0" style="812" hidden="1" customWidth="1"/>
    <col min="3861" max="3870" width="7.7109375" style="812" customWidth="1"/>
    <col min="3871" max="3873" width="7.85546875" style="812" customWidth="1"/>
    <col min="3874" max="3874" width="6.85546875" style="812" customWidth="1"/>
    <col min="3875" max="3877" width="12" style="812" customWidth="1"/>
    <col min="3878" max="3880" width="11.7109375" style="812" customWidth="1"/>
    <col min="3881" max="4096" width="9.140625" style="812"/>
    <col min="4097" max="4097" width="28.140625" style="812" customWidth="1"/>
    <col min="4098" max="4116" width="0" style="812" hidden="1" customWidth="1"/>
    <col min="4117" max="4126" width="7.7109375" style="812" customWidth="1"/>
    <col min="4127" max="4129" width="7.85546875" style="812" customWidth="1"/>
    <col min="4130" max="4130" width="6.85546875" style="812" customWidth="1"/>
    <col min="4131" max="4133" width="12" style="812" customWidth="1"/>
    <col min="4134" max="4136" width="11.7109375" style="812" customWidth="1"/>
    <col min="4137" max="4352" width="9.140625" style="812"/>
    <col min="4353" max="4353" width="28.140625" style="812" customWidth="1"/>
    <col min="4354" max="4372" width="0" style="812" hidden="1" customWidth="1"/>
    <col min="4373" max="4382" width="7.7109375" style="812" customWidth="1"/>
    <col min="4383" max="4385" width="7.85546875" style="812" customWidth="1"/>
    <col min="4386" max="4386" width="6.85546875" style="812" customWidth="1"/>
    <col min="4387" max="4389" width="12" style="812" customWidth="1"/>
    <col min="4390" max="4392" width="11.7109375" style="812" customWidth="1"/>
    <col min="4393" max="4608" width="9.140625" style="812"/>
    <col min="4609" max="4609" width="28.140625" style="812" customWidth="1"/>
    <col min="4610" max="4628" width="0" style="812" hidden="1" customWidth="1"/>
    <col min="4629" max="4638" width="7.7109375" style="812" customWidth="1"/>
    <col min="4639" max="4641" width="7.85546875" style="812" customWidth="1"/>
    <col min="4642" max="4642" width="6.85546875" style="812" customWidth="1"/>
    <col min="4643" max="4645" width="12" style="812" customWidth="1"/>
    <col min="4646" max="4648" width="11.7109375" style="812" customWidth="1"/>
    <col min="4649" max="4864" width="9.140625" style="812"/>
    <col min="4865" max="4865" width="28.140625" style="812" customWidth="1"/>
    <col min="4866" max="4884" width="0" style="812" hidden="1" customWidth="1"/>
    <col min="4885" max="4894" width="7.7109375" style="812" customWidth="1"/>
    <col min="4895" max="4897" width="7.85546875" style="812" customWidth="1"/>
    <col min="4898" max="4898" width="6.85546875" style="812" customWidth="1"/>
    <col min="4899" max="4901" width="12" style="812" customWidth="1"/>
    <col min="4902" max="4904" width="11.7109375" style="812" customWidth="1"/>
    <col min="4905" max="5120" width="9.140625" style="812"/>
    <col min="5121" max="5121" width="28.140625" style="812" customWidth="1"/>
    <col min="5122" max="5140" width="0" style="812" hidden="1" customWidth="1"/>
    <col min="5141" max="5150" width="7.7109375" style="812" customWidth="1"/>
    <col min="5151" max="5153" width="7.85546875" style="812" customWidth="1"/>
    <col min="5154" max="5154" width="6.85546875" style="812" customWidth="1"/>
    <col min="5155" max="5157" width="12" style="812" customWidth="1"/>
    <col min="5158" max="5160" width="11.7109375" style="812" customWidth="1"/>
    <col min="5161" max="5376" width="9.140625" style="812"/>
    <col min="5377" max="5377" width="28.140625" style="812" customWidth="1"/>
    <col min="5378" max="5396" width="0" style="812" hidden="1" customWidth="1"/>
    <col min="5397" max="5406" width="7.7109375" style="812" customWidth="1"/>
    <col min="5407" max="5409" width="7.85546875" style="812" customWidth="1"/>
    <col min="5410" max="5410" width="6.85546875" style="812" customWidth="1"/>
    <col min="5411" max="5413" width="12" style="812" customWidth="1"/>
    <col min="5414" max="5416" width="11.7109375" style="812" customWidth="1"/>
    <col min="5417" max="5632" width="9.140625" style="812"/>
    <col min="5633" max="5633" width="28.140625" style="812" customWidth="1"/>
    <col min="5634" max="5652" width="0" style="812" hidden="1" customWidth="1"/>
    <col min="5653" max="5662" width="7.7109375" style="812" customWidth="1"/>
    <col min="5663" max="5665" width="7.85546875" style="812" customWidth="1"/>
    <col min="5666" max="5666" width="6.85546875" style="812" customWidth="1"/>
    <col min="5667" max="5669" width="12" style="812" customWidth="1"/>
    <col min="5670" max="5672" width="11.7109375" style="812" customWidth="1"/>
    <col min="5673" max="5888" width="9.140625" style="812"/>
    <col min="5889" max="5889" width="28.140625" style="812" customWidth="1"/>
    <col min="5890" max="5908" width="0" style="812" hidden="1" customWidth="1"/>
    <col min="5909" max="5918" width="7.7109375" style="812" customWidth="1"/>
    <col min="5919" max="5921" width="7.85546875" style="812" customWidth="1"/>
    <col min="5922" max="5922" width="6.85546875" style="812" customWidth="1"/>
    <col min="5923" max="5925" width="12" style="812" customWidth="1"/>
    <col min="5926" max="5928" width="11.7109375" style="812" customWidth="1"/>
    <col min="5929" max="6144" width="9.140625" style="812"/>
    <col min="6145" max="6145" width="28.140625" style="812" customWidth="1"/>
    <col min="6146" max="6164" width="0" style="812" hidden="1" customWidth="1"/>
    <col min="6165" max="6174" width="7.7109375" style="812" customWidth="1"/>
    <col min="6175" max="6177" width="7.85546875" style="812" customWidth="1"/>
    <col min="6178" max="6178" width="6.85546875" style="812" customWidth="1"/>
    <col min="6179" max="6181" width="12" style="812" customWidth="1"/>
    <col min="6182" max="6184" width="11.7109375" style="812" customWidth="1"/>
    <col min="6185" max="6400" width="9.140625" style="812"/>
    <col min="6401" max="6401" width="28.140625" style="812" customWidth="1"/>
    <col min="6402" max="6420" width="0" style="812" hidden="1" customWidth="1"/>
    <col min="6421" max="6430" width="7.7109375" style="812" customWidth="1"/>
    <col min="6431" max="6433" width="7.85546875" style="812" customWidth="1"/>
    <col min="6434" max="6434" width="6.85546875" style="812" customWidth="1"/>
    <col min="6435" max="6437" width="12" style="812" customWidth="1"/>
    <col min="6438" max="6440" width="11.7109375" style="812" customWidth="1"/>
    <col min="6441" max="6656" width="9.140625" style="812"/>
    <col min="6657" max="6657" width="28.140625" style="812" customWidth="1"/>
    <col min="6658" max="6676" width="0" style="812" hidden="1" customWidth="1"/>
    <col min="6677" max="6686" width="7.7109375" style="812" customWidth="1"/>
    <col min="6687" max="6689" width="7.85546875" style="812" customWidth="1"/>
    <col min="6690" max="6690" width="6.85546875" style="812" customWidth="1"/>
    <col min="6691" max="6693" width="12" style="812" customWidth="1"/>
    <col min="6694" max="6696" width="11.7109375" style="812" customWidth="1"/>
    <col min="6697" max="6912" width="9.140625" style="812"/>
    <col min="6913" max="6913" width="28.140625" style="812" customWidth="1"/>
    <col min="6914" max="6932" width="0" style="812" hidden="1" customWidth="1"/>
    <col min="6933" max="6942" width="7.7109375" style="812" customWidth="1"/>
    <col min="6943" max="6945" width="7.85546875" style="812" customWidth="1"/>
    <col min="6946" max="6946" width="6.85546875" style="812" customWidth="1"/>
    <col min="6947" max="6949" width="12" style="812" customWidth="1"/>
    <col min="6950" max="6952" width="11.7109375" style="812" customWidth="1"/>
    <col min="6953" max="7168" width="9.140625" style="812"/>
    <col min="7169" max="7169" width="28.140625" style="812" customWidth="1"/>
    <col min="7170" max="7188" width="0" style="812" hidden="1" customWidth="1"/>
    <col min="7189" max="7198" width="7.7109375" style="812" customWidth="1"/>
    <col min="7199" max="7201" width="7.85546875" style="812" customWidth="1"/>
    <col min="7202" max="7202" width="6.85546875" style="812" customWidth="1"/>
    <col min="7203" max="7205" width="12" style="812" customWidth="1"/>
    <col min="7206" max="7208" width="11.7109375" style="812" customWidth="1"/>
    <col min="7209" max="7424" width="9.140625" style="812"/>
    <col min="7425" max="7425" width="28.140625" style="812" customWidth="1"/>
    <col min="7426" max="7444" width="0" style="812" hidden="1" customWidth="1"/>
    <col min="7445" max="7454" width="7.7109375" style="812" customWidth="1"/>
    <col min="7455" max="7457" width="7.85546875" style="812" customWidth="1"/>
    <col min="7458" max="7458" width="6.85546875" style="812" customWidth="1"/>
    <col min="7459" max="7461" width="12" style="812" customWidth="1"/>
    <col min="7462" max="7464" width="11.7109375" style="812" customWidth="1"/>
    <col min="7465" max="7680" width="9.140625" style="812"/>
    <col min="7681" max="7681" width="28.140625" style="812" customWidth="1"/>
    <col min="7682" max="7700" width="0" style="812" hidden="1" customWidth="1"/>
    <col min="7701" max="7710" width="7.7109375" style="812" customWidth="1"/>
    <col min="7711" max="7713" width="7.85546875" style="812" customWidth="1"/>
    <col min="7714" max="7714" width="6.85546875" style="812" customWidth="1"/>
    <col min="7715" max="7717" width="12" style="812" customWidth="1"/>
    <col min="7718" max="7720" width="11.7109375" style="812" customWidth="1"/>
    <col min="7721" max="7936" width="9.140625" style="812"/>
    <col min="7937" max="7937" width="28.140625" style="812" customWidth="1"/>
    <col min="7938" max="7956" width="0" style="812" hidden="1" customWidth="1"/>
    <col min="7957" max="7966" width="7.7109375" style="812" customWidth="1"/>
    <col min="7967" max="7969" width="7.85546875" style="812" customWidth="1"/>
    <col min="7970" max="7970" width="6.85546875" style="812" customWidth="1"/>
    <col min="7971" max="7973" width="12" style="812" customWidth="1"/>
    <col min="7974" max="7976" width="11.7109375" style="812" customWidth="1"/>
    <col min="7977" max="8192" width="9.140625" style="812"/>
    <col min="8193" max="8193" width="28.140625" style="812" customWidth="1"/>
    <col min="8194" max="8212" width="0" style="812" hidden="1" customWidth="1"/>
    <col min="8213" max="8222" width="7.7109375" style="812" customWidth="1"/>
    <col min="8223" max="8225" width="7.85546875" style="812" customWidth="1"/>
    <col min="8226" max="8226" width="6.85546875" style="812" customWidth="1"/>
    <col min="8227" max="8229" width="12" style="812" customWidth="1"/>
    <col min="8230" max="8232" width="11.7109375" style="812" customWidth="1"/>
    <col min="8233" max="8448" width="9.140625" style="812"/>
    <col min="8449" max="8449" width="28.140625" style="812" customWidth="1"/>
    <col min="8450" max="8468" width="0" style="812" hidden="1" customWidth="1"/>
    <col min="8469" max="8478" width="7.7109375" style="812" customWidth="1"/>
    <col min="8479" max="8481" width="7.85546875" style="812" customWidth="1"/>
    <col min="8482" max="8482" width="6.85546875" style="812" customWidth="1"/>
    <col min="8483" max="8485" width="12" style="812" customWidth="1"/>
    <col min="8486" max="8488" width="11.7109375" style="812" customWidth="1"/>
    <col min="8489" max="8704" width="9.140625" style="812"/>
    <col min="8705" max="8705" width="28.140625" style="812" customWidth="1"/>
    <col min="8706" max="8724" width="0" style="812" hidden="1" customWidth="1"/>
    <col min="8725" max="8734" width="7.7109375" style="812" customWidth="1"/>
    <col min="8735" max="8737" width="7.85546875" style="812" customWidth="1"/>
    <col min="8738" max="8738" width="6.85546875" style="812" customWidth="1"/>
    <col min="8739" max="8741" width="12" style="812" customWidth="1"/>
    <col min="8742" max="8744" width="11.7109375" style="812" customWidth="1"/>
    <col min="8745" max="8960" width="9.140625" style="812"/>
    <col min="8961" max="8961" width="28.140625" style="812" customWidth="1"/>
    <col min="8962" max="8980" width="0" style="812" hidden="1" customWidth="1"/>
    <col min="8981" max="8990" width="7.7109375" style="812" customWidth="1"/>
    <col min="8991" max="8993" width="7.85546875" style="812" customWidth="1"/>
    <col min="8994" max="8994" width="6.85546875" style="812" customWidth="1"/>
    <col min="8995" max="8997" width="12" style="812" customWidth="1"/>
    <col min="8998" max="9000" width="11.7109375" style="812" customWidth="1"/>
    <col min="9001" max="9216" width="9.140625" style="812"/>
    <col min="9217" max="9217" width="28.140625" style="812" customWidth="1"/>
    <col min="9218" max="9236" width="0" style="812" hidden="1" customWidth="1"/>
    <col min="9237" max="9246" width="7.7109375" style="812" customWidth="1"/>
    <col min="9247" max="9249" width="7.85546875" style="812" customWidth="1"/>
    <col min="9250" max="9250" width="6.85546875" style="812" customWidth="1"/>
    <col min="9251" max="9253" width="12" style="812" customWidth="1"/>
    <col min="9254" max="9256" width="11.7109375" style="812" customWidth="1"/>
    <col min="9257" max="9472" width="9.140625" style="812"/>
    <col min="9473" max="9473" width="28.140625" style="812" customWidth="1"/>
    <col min="9474" max="9492" width="0" style="812" hidden="1" customWidth="1"/>
    <col min="9493" max="9502" width="7.7109375" style="812" customWidth="1"/>
    <col min="9503" max="9505" width="7.85546875" style="812" customWidth="1"/>
    <col min="9506" max="9506" width="6.85546875" style="812" customWidth="1"/>
    <col min="9507" max="9509" width="12" style="812" customWidth="1"/>
    <col min="9510" max="9512" width="11.7109375" style="812" customWidth="1"/>
    <col min="9513" max="9728" width="9.140625" style="812"/>
    <col min="9729" max="9729" width="28.140625" style="812" customWidth="1"/>
    <col min="9730" max="9748" width="0" style="812" hidden="1" customWidth="1"/>
    <col min="9749" max="9758" width="7.7109375" style="812" customWidth="1"/>
    <col min="9759" max="9761" width="7.85546875" style="812" customWidth="1"/>
    <col min="9762" max="9762" width="6.85546875" style="812" customWidth="1"/>
    <col min="9763" max="9765" width="12" style="812" customWidth="1"/>
    <col min="9766" max="9768" width="11.7109375" style="812" customWidth="1"/>
    <col min="9769" max="9984" width="9.140625" style="812"/>
    <col min="9985" max="9985" width="28.140625" style="812" customWidth="1"/>
    <col min="9986" max="10004" width="0" style="812" hidden="1" customWidth="1"/>
    <col min="10005" max="10014" width="7.7109375" style="812" customWidth="1"/>
    <col min="10015" max="10017" width="7.85546875" style="812" customWidth="1"/>
    <col min="10018" max="10018" width="6.85546875" style="812" customWidth="1"/>
    <col min="10019" max="10021" width="12" style="812" customWidth="1"/>
    <col min="10022" max="10024" width="11.7109375" style="812" customWidth="1"/>
    <col min="10025" max="10240" width="9.140625" style="812"/>
    <col min="10241" max="10241" width="28.140625" style="812" customWidth="1"/>
    <col min="10242" max="10260" width="0" style="812" hidden="1" customWidth="1"/>
    <col min="10261" max="10270" width="7.7109375" style="812" customWidth="1"/>
    <col min="10271" max="10273" width="7.85546875" style="812" customWidth="1"/>
    <col min="10274" max="10274" width="6.85546875" style="812" customWidth="1"/>
    <col min="10275" max="10277" width="12" style="812" customWidth="1"/>
    <col min="10278" max="10280" width="11.7109375" style="812" customWidth="1"/>
    <col min="10281" max="10496" width="9.140625" style="812"/>
    <col min="10497" max="10497" width="28.140625" style="812" customWidth="1"/>
    <col min="10498" max="10516" width="0" style="812" hidden="1" customWidth="1"/>
    <col min="10517" max="10526" width="7.7109375" style="812" customWidth="1"/>
    <col min="10527" max="10529" width="7.85546875" style="812" customWidth="1"/>
    <col min="10530" max="10530" width="6.85546875" style="812" customWidth="1"/>
    <col min="10531" max="10533" width="12" style="812" customWidth="1"/>
    <col min="10534" max="10536" width="11.7109375" style="812" customWidth="1"/>
    <col min="10537" max="10752" width="9.140625" style="812"/>
    <col min="10753" max="10753" width="28.140625" style="812" customWidth="1"/>
    <col min="10754" max="10772" width="0" style="812" hidden="1" customWidth="1"/>
    <col min="10773" max="10782" width="7.7109375" style="812" customWidth="1"/>
    <col min="10783" max="10785" width="7.85546875" style="812" customWidth="1"/>
    <col min="10786" max="10786" width="6.85546875" style="812" customWidth="1"/>
    <col min="10787" max="10789" width="12" style="812" customWidth="1"/>
    <col min="10790" max="10792" width="11.7109375" style="812" customWidth="1"/>
    <col min="10793" max="11008" width="9.140625" style="812"/>
    <col min="11009" max="11009" width="28.140625" style="812" customWidth="1"/>
    <col min="11010" max="11028" width="0" style="812" hidden="1" customWidth="1"/>
    <col min="11029" max="11038" width="7.7109375" style="812" customWidth="1"/>
    <col min="11039" max="11041" width="7.85546875" style="812" customWidth="1"/>
    <col min="11042" max="11042" width="6.85546875" style="812" customWidth="1"/>
    <col min="11043" max="11045" width="12" style="812" customWidth="1"/>
    <col min="11046" max="11048" width="11.7109375" style="812" customWidth="1"/>
    <col min="11049" max="11264" width="9.140625" style="812"/>
    <col min="11265" max="11265" width="28.140625" style="812" customWidth="1"/>
    <col min="11266" max="11284" width="0" style="812" hidden="1" customWidth="1"/>
    <col min="11285" max="11294" width="7.7109375" style="812" customWidth="1"/>
    <col min="11295" max="11297" width="7.85546875" style="812" customWidth="1"/>
    <col min="11298" max="11298" width="6.85546875" style="812" customWidth="1"/>
    <col min="11299" max="11301" width="12" style="812" customWidth="1"/>
    <col min="11302" max="11304" width="11.7109375" style="812" customWidth="1"/>
    <col min="11305" max="11520" width="9.140625" style="812"/>
    <col min="11521" max="11521" width="28.140625" style="812" customWidth="1"/>
    <col min="11522" max="11540" width="0" style="812" hidden="1" customWidth="1"/>
    <col min="11541" max="11550" width="7.7109375" style="812" customWidth="1"/>
    <col min="11551" max="11553" width="7.85546875" style="812" customWidth="1"/>
    <col min="11554" max="11554" width="6.85546875" style="812" customWidth="1"/>
    <col min="11555" max="11557" width="12" style="812" customWidth="1"/>
    <col min="11558" max="11560" width="11.7109375" style="812" customWidth="1"/>
    <col min="11561" max="11776" width="9.140625" style="812"/>
    <col min="11777" max="11777" width="28.140625" style="812" customWidth="1"/>
    <col min="11778" max="11796" width="0" style="812" hidden="1" customWidth="1"/>
    <col min="11797" max="11806" width="7.7109375" style="812" customWidth="1"/>
    <col min="11807" max="11809" width="7.85546875" style="812" customWidth="1"/>
    <col min="11810" max="11810" width="6.85546875" style="812" customWidth="1"/>
    <col min="11811" max="11813" width="12" style="812" customWidth="1"/>
    <col min="11814" max="11816" width="11.7109375" style="812" customWidth="1"/>
    <col min="11817" max="12032" width="9.140625" style="812"/>
    <col min="12033" max="12033" width="28.140625" style="812" customWidth="1"/>
    <col min="12034" max="12052" width="0" style="812" hidden="1" customWidth="1"/>
    <col min="12053" max="12062" width="7.7109375" style="812" customWidth="1"/>
    <col min="12063" max="12065" width="7.85546875" style="812" customWidth="1"/>
    <col min="12066" max="12066" width="6.85546875" style="812" customWidth="1"/>
    <col min="12067" max="12069" width="12" style="812" customWidth="1"/>
    <col min="12070" max="12072" width="11.7109375" style="812" customWidth="1"/>
    <col min="12073" max="12288" width="9.140625" style="812"/>
    <col min="12289" max="12289" width="28.140625" style="812" customWidth="1"/>
    <col min="12290" max="12308" width="0" style="812" hidden="1" customWidth="1"/>
    <col min="12309" max="12318" width="7.7109375" style="812" customWidth="1"/>
    <col min="12319" max="12321" width="7.85546875" style="812" customWidth="1"/>
    <col min="12322" max="12322" width="6.85546875" style="812" customWidth="1"/>
    <col min="12323" max="12325" width="12" style="812" customWidth="1"/>
    <col min="12326" max="12328" width="11.7109375" style="812" customWidth="1"/>
    <col min="12329" max="12544" width="9.140625" style="812"/>
    <col min="12545" max="12545" width="28.140625" style="812" customWidth="1"/>
    <col min="12546" max="12564" width="0" style="812" hidden="1" customWidth="1"/>
    <col min="12565" max="12574" width="7.7109375" style="812" customWidth="1"/>
    <col min="12575" max="12577" width="7.85546875" style="812" customWidth="1"/>
    <col min="12578" max="12578" width="6.85546875" style="812" customWidth="1"/>
    <col min="12579" max="12581" width="12" style="812" customWidth="1"/>
    <col min="12582" max="12584" width="11.7109375" style="812" customWidth="1"/>
    <col min="12585" max="12800" width="9.140625" style="812"/>
    <col min="12801" max="12801" width="28.140625" style="812" customWidth="1"/>
    <col min="12802" max="12820" width="0" style="812" hidden="1" customWidth="1"/>
    <col min="12821" max="12830" width="7.7109375" style="812" customWidth="1"/>
    <col min="12831" max="12833" width="7.85546875" style="812" customWidth="1"/>
    <col min="12834" max="12834" width="6.85546875" style="812" customWidth="1"/>
    <col min="12835" max="12837" width="12" style="812" customWidth="1"/>
    <col min="12838" max="12840" width="11.7109375" style="812" customWidth="1"/>
    <col min="12841" max="13056" width="9.140625" style="812"/>
    <col min="13057" max="13057" width="28.140625" style="812" customWidth="1"/>
    <col min="13058" max="13076" width="0" style="812" hidden="1" customWidth="1"/>
    <col min="13077" max="13086" width="7.7109375" style="812" customWidth="1"/>
    <col min="13087" max="13089" width="7.85546875" style="812" customWidth="1"/>
    <col min="13090" max="13090" width="6.85546875" style="812" customWidth="1"/>
    <col min="13091" max="13093" width="12" style="812" customWidth="1"/>
    <col min="13094" max="13096" width="11.7109375" style="812" customWidth="1"/>
    <col min="13097" max="13312" width="9.140625" style="812"/>
    <col min="13313" max="13313" width="28.140625" style="812" customWidth="1"/>
    <col min="13314" max="13332" width="0" style="812" hidden="1" customWidth="1"/>
    <col min="13333" max="13342" width="7.7109375" style="812" customWidth="1"/>
    <col min="13343" max="13345" width="7.85546875" style="812" customWidth="1"/>
    <col min="13346" max="13346" width="6.85546875" style="812" customWidth="1"/>
    <col min="13347" max="13349" width="12" style="812" customWidth="1"/>
    <col min="13350" max="13352" width="11.7109375" style="812" customWidth="1"/>
    <col min="13353" max="13568" width="9.140625" style="812"/>
    <col min="13569" max="13569" width="28.140625" style="812" customWidth="1"/>
    <col min="13570" max="13588" width="0" style="812" hidden="1" customWidth="1"/>
    <col min="13589" max="13598" width="7.7109375" style="812" customWidth="1"/>
    <col min="13599" max="13601" width="7.85546875" style="812" customWidth="1"/>
    <col min="13602" max="13602" width="6.85546875" style="812" customWidth="1"/>
    <col min="13603" max="13605" width="12" style="812" customWidth="1"/>
    <col min="13606" max="13608" width="11.7109375" style="812" customWidth="1"/>
    <col min="13609" max="13824" width="9.140625" style="812"/>
    <col min="13825" max="13825" width="28.140625" style="812" customWidth="1"/>
    <col min="13826" max="13844" width="0" style="812" hidden="1" customWidth="1"/>
    <col min="13845" max="13854" width="7.7109375" style="812" customWidth="1"/>
    <col min="13855" max="13857" width="7.85546875" style="812" customWidth="1"/>
    <col min="13858" max="13858" width="6.85546875" style="812" customWidth="1"/>
    <col min="13859" max="13861" width="12" style="812" customWidth="1"/>
    <col min="13862" max="13864" width="11.7109375" style="812" customWidth="1"/>
    <col min="13865" max="14080" width="9.140625" style="812"/>
    <col min="14081" max="14081" width="28.140625" style="812" customWidth="1"/>
    <col min="14082" max="14100" width="0" style="812" hidden="1" customWidth="1"/>
    <col min="14101" max="14110" width="7.7109375" style="812" customWidth="1"/>
    <col min="14111" max="14113" width="7.85546875" style="812" customWidth="1"/>
    <col min="14114" max="14114" width="6.85546875" style="812" customWidth="1"/>
    <col min="14115" max="14117" width="12" style="812" customWidth="1"/>
    <col min="14118" max="14120" width="11.7109375" style="812" customWidth="1"/>
    <col min="14121" max="14336" width="9.140625" style="812"/>
    <col min="14337" max="14337" width="28.140625" style="812" customWidth="1"/>
    <col min="14338" max="14356" width="0" style="812" hidden="1" customWidth="1"/>
    <col min="14357" max="14366" width="7.7109375" style="812" customWidth="1"/>
    <col min="14367" max="14369" width="7.85546875" style="812" customWidth="1"/>
    <col min="14370" max="14370" width="6.85546875" style="812" customWidth="1"/>
    <col min="14371" max="14373" width="12" style="812" customWidth="1"/>
    <col min="14374" max="14376" width="11.7109375" style="812" customWidth="1"/>
    <col min="14377" max="14592" width="9.140625" style="812"/>
    <col min="14593" max="14593" width="28.140625" style="812" customWidth="1"/>
    <col min="14594" max="14612" width="0" style="812" hidden="1" customWidth="1"/>
    <col min="14613" max="14622" width="7.7109375" style="812" customWidth="1"/>
    <col min="14623" max="14625" width="7.85546875" style="812" customWidth="1"/>
    <col min="14626" max="14626" width="6.85546875" style="812" customWidth="1"/>
    <col min="14627" max="14629" width="12" style="812" customWidth="1"/>
    <col min="14630" max="14632" width="11.7109375" style="812" customWidth="1"/>
    <col min="14633" max="14848" width="9.140625" style="812"/>
    <col min="14849" max="14849" width="28.140625" style="812" customWidth="1"/>
    <col min="14850" max="14868" width="0" style="812" hidden="1" customWidth="1"/>
    <col min="14869" max="14878" width="7.7109375" style="812" customWidth="1"/>
    <col min="14879" max="14881" width="7.85546875" style="812" customWidth="1"/>
    <col min="14882" max="14882" width="6.85546875" style="812" customWidth="1"/>
    <col min="14883" max="14885" width="12" style="812" customWidth="1"/>
    <col min="14886" max="14888" width="11.7109375" style="812" customWidth="1"/>
    <col min="14889" max="15104" width="9.140625" style="812"/>
    <col min="15105" max="15105" width="28.140625" style="812" customWidth="1"/>
    <col min="15106" max="15124" width="0" style="812" hidden="1" customWidth="1"/>
    <col min="15125" max="15134" width="7.7109375" style="812" customWidth="1"/>
    <col min="15135" max="15137" width="7.85546875" style="812" customWidth="1"/>
    <col min="15138" max="15138" width="6.85546875" style="812" customWidth="1"/>
    <col min="15139" max="15141" width="12" style="812" customWidth="1"/>
    <col min="15142" max="15144" width="11.7109375" style="812" customWidth="1"/>
    <col min="15145" max="15360" width="9.140625" style="812"/>
    <col min="15361" max="15361" width="28.140625" style="812" customWidth="1"/>
    <col min="15362" max="15380" width="0" style="812" hidden="1" customWidth="1"/>
    <col min="15381" max="15390" width="7.7109375" style="812" customWidth="1"/>
    <col min="15391" max="15393" width="7.85546875" style="812" customWidth="1"/>
    <col min="15394" max="15394" width="6.85546875" style="812" customWidth="1"/>
    <col min="15395" max="15397" width="12" style="812" customWidth="1"/>
    <col min="15398" max="15400" width="11.7109375" style="812" customWidth="1"/>
    <col min="15401" max="15616" width="9.140625" style="812"/>
    <col min="15617" max="15617" width="28.140625" style="812" customWidth="1"/>
    <col min="15618" max="15636" width="0" style="812" hidden="1" customWidth="1"/>
    <col min="15637" max="15646" width="7.7109375" style="812" customWidth="1"/>
    <col min="15647" max="15649" width="7.85546875" style="812" customWidth="1"/>
    <col min="15650" max="15650" width="6.85546875" style="812" customWidth="1"/>
    <col min="15651" max="15653" width="12" style="812" customWidth="1"/>
    <col min="15654" max="15656" width="11.7109375" style="812" customWidth="1"/>
    <col min="15657" max="15872" width="9.140625" style="812"/>
    <col min="15873" max="15873" width="28.140625" style="812" customWidth="1"/>
    <col min="15874" max="15892" width="0" style="812" hidden="1" customWidth="1"/>
    <col min="15893" max="15902" width="7.7109375" style="812" customWidth="1"/>
    <col min="15903" max="15905" width="7.85546875" style="812" customWidth="1"/>
    <col min="15906" max="15906" width="6.85546875" style="812" customWidth="1"/>
    <col min="15907" max="15909" width="12" style="812" customWidth="1"/>
    <col min="15910" max="15912" width="11.7109375" style="812" customWidth="1"/>
    <col min="15913" max="16128" width="9.140625" style="812"/>
    <col min="16129" max="16129" width="28.140625" style="812" customWidth="1"/>
    <col min="16130" max="16148" width="0" style="812" hidden="1" customWidth="1"/>
    <col min="16149" max="16158" width="7.7109375" style="812" customWidth="1"/>
    <col min="16159" max="16161" width="7.85546875" style="812" customWidth="1"/>
    <col min="16162" max="16162" width="6.85546875" style="812" customWidth="1"/>
    <col min="16163" max="16165" width="12" style="812" customWidth="1"/>
    <col min="16166" max="16168" width="11.7109375" style="812" customWidth="1"/>
    <col min="16169" max="16384" width="9.140625" style="812"/>
  </cols>
  <sheetData>
    <row r="1" spans="1:33" ht="13.5" thickBot="1" x14ac:dyDescent="0.25">
      <c r="A1" s="811" t="s">
        <v>1029</v>
      </c>
    </row>
    <row r="2" spans="1:33" ht="17.25" customHeight="1" thickBot="1" x14ac:dyDescent="0.25">
      <c r="A2" s="1383" t="s">
        <v>1030</v>
      </c>
      <c r="B2" s="1385" t="s">
        <v>1031</v>
      </c>
      <c r="C2" s="1386"/>
      <c r="D2" s="1386"/>
      <c r="E2" s="1386"/>
      <c r="F2" s="1386"/>
      <c r="G2" s="1386"/>
      <c r="H2" s="1386"/>
      <c r="I2" s="1386"/>
      <c r="J2" s="1386"/>
      <c r="K2" s="1386"/>
      <c r="L2" s="1386"/>
      <c r="M2" s="1386"/>
      <c r="N2" s="1386"/>
      <c r="O2" s="1386"/>
      <c r="P2" s="1386"/>
      <c r="Q2" s="1386"/>
      <c r="R2" s="1386"/>
      <c r="S2" s="1386"/>
      <c r="T2" s="1386"/>
      <c r="U2" s="1386"/>
      <c r="V2" s="1386"/>
      <c r="W2" s="1386"/>
      <c r="X2" s="1386"/>
      <c r="Y2" s="1386"/>
      <c r="Z2" s="1386"/>
      <c r="AA2" s="1386"/>
      <c r="AB2" s="1386"/>
      <c r="AC2" s="1386"/>
      <c r="AD2" s="1387"/>
      <c r="AE2" s="1388" t="s">
        <v>495</v>
      </c>
    </row>
    <row r="3" spans="1:33" ht="17.25" customHeight="1" thickBot="1" x14ac:dyDescent="0.25">
      <c r="A3" s="1384"/>
      <c r="B3" s="814"/>
      <c r="C3" s="815" t="s">
        <v>1032</v>
      </c>
      <c r="D3" s="815" t="s">
        <v>1033</v>
      </c>
      <c r="E3" s="815" t="s">
        <v>1034</v>
      </c>
      <c r="F3" s="815" t="s">
        <v>497</v>
      </c>
      <c r="G3" s="815" t="s">
        <v>498</v>
      </c>
      <c r="H3" s="815" t="s">
        <v>499</v>
      </c>
      <c r="I3" s="815" t="s">
        <v>500</v>
      </c>
      <c r="J3" s="815" t="s">
        <v>501</v>
      </c>
      <c r="K3" s="815" t="s">
        <v>502</v>
      </c>
      <c r="L3" s="816" t="s">
        <v>503</v>
      </c>
      <c r="M3" s="816" t="s">
        <v>504</v>
      </c>
      <c r="N3" s="815" t="s">
        <v>505</v>
      </c>
      <c r="O3" s="815" t="s">
        <v>506</v>
      </c>
      <c r="P3" s="817" t="s">
        <v>507</v>
      </c>
      <c r="Q3" s="816" t="s">
        <v>508</v>
      </c>
      <c r="R3" s="818" t="s">
        <v>509</v>
      </c>
      <c r="S3" s="816" t="s">
        <v>510</v>
      </c>
      <c r="T3" s="816" t="s">
        <v>511</v>
      </c>
      <c r="U3" s="816" t="s">
        <v>3</v>
      </c>
      <c r="V3" s="816" t="s">
        <v>4</v>
      </c>
      <c r="W3" s="816" t="s">
        <v>5</v>
      </c>
      <c r="X3" s="815" t="s">
        <v>6</v>
      </c>
      <c r="Y3" s="817" t="s">
        <v>7</v>
      </c>
      <c r="Z3" s="816" t="s">
        <v>8</v>
      </c>
      <c r="AA3" s="816" t="s">
        <v>9</v>
      </c>
      <c r="AB3" s="816" t="s">
        <v>10</v>
      </c>
      <c r="AC3" s="816" t="s">
        <v>11</v>
      </c>
      <c r="AD3" s="819" t="s">
        <v>12</v>
      </c>
      <c r="AE3" s="1389"/>
    </row>
    <row r="4" spans="1:33" ht="16.5" customHeight="1" thickBot="1" x14ac:dyDescent="0.25">
      <c r="A4" s="820" t="s">
        <v>1035</v>
      </c>
      <c r="B4" s="821">
        <v>62120</v>
      </c>
      <c r="C4" s="822">
        <v>61656</v>
      </c>
      <c r="D4" s="822">
        <v>59420</v>
      </c>
      <c r="E4" s="822">
        <v>61685</v>
      </c>
      <c r="F4" s="822">
        <f t="shared" ref="F4:O4" si="0">SUM(F7:F9)</f>
        <v>67982</v>
      </c>
      <c r="G4" s="822">
        <f t="shared" si="0"/>
        <v>68798</v>
      </c>
      <c r="H4" s="822">
        <f t="shared" si="0"/>
        <v>73387</v>
      </c>
      <c r="I4" s="822">
        <f t="shared" si="0"/>
        <v>81911</v>
      </c>
      <c r="J4" s="822">
        <f t="shared" si="0"/>
        <v>86611</v>
      </c>
      <c r="K4" s="822">
        <f t="shared" si="0"/>
        <v>92102</v>
      </c>
      <c r="L4" s="823">
        <f t="shared" si="0"/>
        <v>76540</v>
      </c>
      <c r="M4" s="823">
        <f t="shared" si="0"/>
        <v>58132</v>
      </c>
      <c r="N4" s="822">
        <f t="shared" si="0"/>
        <v>58283</v>
      </c>
      <c r="O4" s="823">
        <f t="shared" si="0"/>
        <v>61020</v>
      </c>
      <c r="P4" s="824">
        <f>SUM(P7:P9)</f>
        <v>53496</v>
      </c>
      <c r="Q4" s="824">
        <f>SUM(Q7:Q9)</f>
        <v>50388</v>
      </c>
      <c r="R4" s="824">
        <f>SUM(R7:R9)</f>
        <v>44394</v>
      </c>
      <c r="S4" s="824">
        <f>SUM(S7:S9)</f>
        <v>42443</v>
      </c>
      <c r="T4" s="824">
        <f>T20</f>
        <v>37065</v>
      </c>
      <c r="U4" s="824">
        <f>SUM(U7:U9)</f>
        <v>34021</v>
      </c>
      <c r="V4" s="824">
        <f>V20</f>
        <v>31432</v>
      </c>
      <c r="W4" s="824">
        <f t="shared" ref="W4:W14" si="1">W20</f>
        <v>32571</v>
      </c>
      <c r="X4" s="825">
        <v>32757</v>
      </c>
      <c r="Y4" s="826">
        <v>34368</v>
      </c>
      <c r="Z4" s="824">
        <v>33440</v>
      </c>
      <c r="AA4" s="824">
        <f t="shared" ref="AA4:AA14" si="2">AA20</f>
        <v>31367</v>
      </c>
      <c r="AB4" s="824">
        <v>26074</v>
      </c>
      <c r="AC4" s="824">
        <f>AC20</f>
        <v>31453</v>
      </c>
      <c r="AD4" s="827">
        <f t="shared" ref="AC4:AE14" si="3">AD20</f>
        <v>32561</v>
      </c>
      <c r="AE4" s="828">
        <f t="shared" si="3"/>
        <v>32004.400000000001</v>
      </c>
      <c r="AG4" s="829"/>
    </row>
    <row r="5" spans="1:33" ht="21" customHeight="1" x14ac:dyDescent="0.2">
      <c r="A5" s="830" t="s">
        <v>1036</v>
      </c>
      <c r="B5" s="831"/>
      <c r="C5" s="832">
        <f>C4/B4*100</f>
        <v>99.253058596265305</v>
      </c>
      <c r="D5" s="832">
        <f t="shared" ref="D5:N5" si="4">D4/C4*100-100</f>
        <v>-3.6265732451018664</v>
      </c>
      <c r="E5" s="832">
        <f t="shared" si="4"/>
        <v>3.8118478626725079</v>
      </c>
      <c r="F5" s="833">
        <f t="shared" si="4"/>
        <v>10.208316446461879</v>
      </c>
      <c r="G5" s="833">
        <f t="shared" si="4"/>
        <v>1.2003177311641338</v>
      </c>
      <c r="H5" s="833">
        <v>0</v>
      </c>
      <c r="I5" s="833">
        <v>0</v>
      </c>
      <c r="J5" s="833">
        <f t="shared" si="4"/>
        <v>5.7379350758750292</v>
      </c>
      <c r="K5" s="833">
        <f t="shared" si="4"/>
        <v>6.3398413596425343</v>
      </c>
      <c r="L5" s="834">
        <f>L4/K4*100-100</f>
        <v>-16.896484332587775</v>
      </c>
      <c r="M5" s="834">
        <f t="shared" si="4"/>
        <v>-24.050169845832244</v>
      </c>
      <c r="N5" s="833">
        <f t="shared" si="4"/>
        <v>0.25975366407486433</v>
      </c>
      <c r="O5" s="834">
        <f>O4/N4*100-100</f>
        <v>4.6960520220304289</v>
      </c>
      <c r="P5" s="834">
        <f t="shared" ref="P5:V5" si="5">P4/O4*100-100</f>
        <v>-12.330383480825958</v>
      </c>
      <c r="Q5" s="834">
        <f t="shared" si="5"/>
        <v>-5.8097801704800389</v>
      </c>
      <c r="R5" s="834">
        <f t="shared" si="5"/>
        <v>-11.895689449869025</v>
      </c>
      <c r="S5" s="834">
        <f t="shared" si="5"/>
        <v>-4.3947380276613899</v>
      </c>
      <c r="T5" s="834">
        <f t="shared" si="5"/>
        <v>-12.671111844120347</v>
      </c>
      <c r="U5" s="834">
        <f t="shared" si="5"/>
        <v>-8.2125994873870241</v>
      </c>
      <c r="V5" s="834">
        <f t="shared" si="5"/>
        <v>-7.610005584785867</v>
      </c>
      <c r="W5" s="834">
        <f t="shared" si="1"/>
        <v>3.6236955968439872</v>
      </c>
      <c r="X5" s="833">
        <v>0.57106014552823581</v>
      </c>
      <c r="Y5" s="835">
        <v>4.9180327868852487</v>
      </c>
      <c r="Z5" s="834">
        <v>-2.7001862197392938</v>
      </c>
      <c r="AA5" s="834">
        <f t="shared" si="2"/>
        <v>-6.1991626794258394</v>
      </c>
      <c r="AB5" s="834">
        <v>-16.874422163420149</v>
      </c>
      <c r="AC5" s="834">
        <f t="shared" si="3"/>
        <v>20.629746107233245</v>
      </c>
      <c r="AD5" s="836"/>
      <c r="AE5" s="837"/>
      <c r="AG5" s="829"/>
    </row>
    <row r="6" spans="1:33" ht="16.5" customHeight="1" x14ac:dyDescent="0.2">
      <c r="A6" s="838" t="s">
        <v>1037</v>
      </c>
      <c r="B6" s="839"/>
      <c r="C6" s="840">
        <v>12668</v>
      </c>
      <c r="D6" s="840">
        <v>11740</v>
      </c>
      <c r="E6" s="840">
        <v>11652</v>
      </c>
      <c r="F6" s="840">
        <v>12846</v>
      </c>
      <c r="G6" s="840">
        <v>12958</v>
      </c>
      <c r="H6" s="840">
        <v>14430</v>
      </c>
      <c r="I6" s="840">
        <f t="shared" ref="I6:V14" si="6">I22</f>
        <v>15656</v>
      </c>
      <c r="J6" s="840">
        <f t="shared" si="6"/>
        <v>17071</v>
      </c>
      <c r="K6" s="840">
        <f t="shared" si="6"/>
        <v>18592</v>
      </c>
      <c r="L6" s="841">
        <f t="shared" si="6"/>
        <v>17140</v>
      </c>
      <c r="M6" s="841">
        <f t="shared" si="6"/>
        <v>15679</v>
      </c>
      <c r="N6" s="840">
        <f t="shared" si="6"/>
        <v>16706</v>
      </c>
      <c r="O6" s="841">
        <f t="shared" si="6"/>
        <v>18029</v>
      </c>
      <c r="P6" s="841">
        <f t="shared" si="6"/>
        <v>16283</v>
      </c>
      <c r="Q6" s="840">
        <f t="shared" si="6"/>
        <v>15730</v>
      </c>
      <c r="R6" s="841">
        <f t="shared" si="6"/>
        <v>13272</v>
      </c>
      <c r="S6" s="841">
        <f t="shared" si="6"/>
        <v>13228</v>
      </c>
      <c r="T6" s="841">
        <f t="shared" si="6"/>
        <v>11773</v>
      </c>
      <c r="U6" s="841">
        <f t="shared" si="6"/>
        <v>11225</v>
      </c>
      <c r="V6" s="841">
        <f t="shared" si="6"/>
        <v>10607</v>
      </c>
      <c r="W6" s="841">
        <f t="shared" si="1"/>
        <v>11038</v>
      </c>
      <c r="X6" s="840">
        <v>10736</v>
      </c>
      <c r="Y6" s="842">
        <v>10939</v>
      </c>
      <c r="Z6" s="841">
        <v>10450</v>
      </c>
      <c r="AA6" s="841">
        <f t="shared" si="2"/>
        <v>9695</v>
      </c>
      <c r="AB6" s="841">
        <v>7710</v>
      </c>
      <c r="AC6" s="841">
        <f t="shared" si="3"/>
        <v>9146</v>
      </c>
      <c r="AD6" s="843">
        <f t="shared" si="3"/>
        <v>10005</v>
      </c>
      <c r="AE6" s="844">
        <f t="shared" si="3"/>
        <v>10159.4</v>
      </c>
      <c r="AG6" s="829"/>
    </row>
    <row r="7" spans="1:33" ht="16.5" customHeight="1" x14ac:dyDescent="0.2">
      <c r="A7" s="845" t="s">
        <v>1038</v>
      </c>
      <c r="B7" s="839"/>
      <c r="C7" s="840">
        <v>718</v>
      </c>
      <c r="D7" s="840">
        <v>644</v>
      </c>
      <c r="E7" s="840">
        <v>645</v>
      </c>
      <c r="F7" s="840">
        <v>569</v>
      </c>
      <c r="G7" s="840">
        <v>589</v>
      </c>
      <c r="H7" s="840">
        <v>578</v>
      </c>
      <c r="I7" s="840">
        <f t="shared" si="6"/>
        <v>577</v>
      </c>
      <c r="J7" s="840">
        <f t="shared" si="6"/>
        <v>571</v>
      </c>
      <c r="K7" s="840">
        <f t="shared" si="6"/>
        <v>633</v>
      </c>
      <c r="L7" s="841">
        <f t="shared" si="6"/>
        <v>540</v>
      </c>
      <c r="M7" s="841">
        <f t="shared" si="6"/>
        <v>530</v>
      </c>
      <c r="N7" s="840">
        <f t="shared" si="6"/>
        <v>551</v>
      </c>
      <c r="O7" s="841">
        <f t="shared" si="6"/>
        <v>548</v>
      </c>
      <c r="P7" s="846">
        <f t="shared" si="6"/>
        <v>585</v>
      </c>
      <c r="Q7" s="847">
        <f t="shared" si="6"/>
        <v>493</v>
      </c>
      <c r="R7" s="846">
        <f t="shared" si="6"/>
        <v>402</v>
      </c>
      <c r="S7" s="846">
        <f t="shared" si="6"/>
        <v>385</v>
      </c>
      <c r="T7" s="846">
        <f t="shared" si="6"/>
        <v>355</v>
      </c>
      <c r="U7" s="846">
        <f t="shared" si="6"/>
        <v>328</v>
      </c>
      <c r="V7" s="846">
        <f t="shared" si="6"/>
        <v>284</v>
      </c>
      <c r="W7" s="846">
        <f t="shared" si="1"/>
        <v>317</v>
      </c>
      <c r="X7" s="847">
        <v>279</v>
      </c>
      <c r="Y7" s="848">
        <v>307</v>
      </c>
      <c r="Z7" s="846">
        <v>297</v>
      </c>
      <c r="AA7" s="846">
        <f t="shared" si="2"/>
        <v>279</v>
      </c>
      <c r="AB7" s="846">
        <v>214</v>
      </c>
      <c r="AC7" s="846">
        <f t="shared" si="3"/>
        <v>263</v>
      </c>
      <c r="AD7" s="849">
        <f t="shared" si="3"/>
        <v>243</v>
      </c>
      <c r="AE7" s="844">
        <f t="shared" si="3"/>
        <v>281.10000000000002</v>
      </c>
      <c r="AG7" s="829"/>
    </row>
    <row r="8" spans="1:33" ht="16.5" customHeight="1" x14ac:dyDescent="0.2">
      <c r="A8" s="845" t="s">
        <v>1039</v>
      </c>
      <c r="B8" s="839"/>
      <c r="C8" s="840">
        <v>11950</v>
      </c>
      <c r="D8" s="840">
        <v>11096</v>
      </c>
      <c r="E8" s="840">
        <v>11007</v>
      </c>
      <c r="F8" s="840">
        <v>12277</v>
      </c>
      <c r="G8" s="840">
        <v>12369</v>
      </c>
      <c r="H8" s="840">
        <v>13852</v>
      </c>
      <c r="I8" s="840">
        <f t="shared" si="6"/>
        <v>15079</v>
      </c>
      <c r="J8" s="840">
        <f t="shared" si="6"/>
        <v>16500</v>
      </c>
      <c r="K8" s="840">
        <f t="shared" si="6"/>
        <v>17959</v>
      </c>
      <c r="L8" s="841">
        <f t="shared" si="6"/>
        <v>16600</v>
      </c>
      <c r="M8" s="841">
        <f t="shared" si="6"/>
        <v>15149</v>
      </c>
      <c r="N8" s="840">
        <f t="shared" si="6"/>
        <v>16155</v>
      </c>
      <c r="O8" s="841">
        <f t="shared" si="6"/>
        <v>17481</v>
      </c>
      <c r="P8" s="846">
        <f t="shared" si="6"/>
        <v>15698</v>
      </c>
      <c r="Q8" s="847">
        <f t="shared" si="6"/>
        <v>15237</v>
      </c>
      <c r="R8" s="846">
        <f t="shared" si="6"/>
        <v>12870</v>
      </c>
      <c r="S8" s="846">
        <f t="shared" si="6"/>
        <v>12843</v>
      </c>
      <c r="T8" s="846">
        <f t="shared" si="6"/>
        <v>11418</v>
      </c>
      <c r="U8" s="846">
        <f t="shared" si="6"/>
        <v>10897</v>
      </c>
      <c r="V8" s="846">
        <f t="shared" si="6"/>
        <v>10323</v>
      </c>
      <c r="W8" s="846">
        <f t="shared" si="1"/>
        <v>10721</v>
      </c>
      <c r="X8" s="847">
        <v>10457</v>
      </c>
      <c r="Y8" s="848">
        <v>10632</v>
      </c>
      <c r="Z8" s="846">
        <v>10153</v>
      </c>
      <c r="AA8" s="846">
        <f t="shared" si="2"/>
        <v>9416</v>
      </c>
      <c r="AB8" s="846">
        <v>7496</v>
      </c>
      <c r="AC8" s="846">
        <f t="shared" si="3"/>
        <v>8883</v>
      </c>
      <c r="AD8" s="849">
        <f t="shared" si="3"/>
        <v>9762</v>
      </c>
      <c r="AE8" s="844">
        <f t="shared" si="3"/>
        <v>9878.2999999999993</v>
      </c>
      <c r="AG8" s="829"/>
    </row>
    <row r="9" spans="1:33" ht="16.5" customHeight="1" thickBot="1" x14ac:dyDescent="0.25">
      <c r="A9" s="850" t="s">
        <v>1040</v>
      </c>
      <c r="B9" s="851"/>
      <c r="C9" s="840">
        <v>48988</v>
      </c>
      <c r="D9" s="840">
        <v>47680</v>
      </c>
      <c r="E9" s="840">
        <v>50033</v>
      </c>
      <c r="F9" s="840">
        <v>55136</v>
      </c>
      <c r="G9" s="840">
        <v>55840</v>
      </c>
      <c r="H9" s="852">
        <v>58957</v>
      </c>
      <c r="I9" s="852">
        <f t="shared" si="6"/>
        <v>66255</v>
      </c>
      <c r="J9" s="852">
        <f t="shared" si="6"/>
        <v>69540</v>
      </c>
      <c r="K9" s="852">
        <f t="shared" si="6"/>
        <v>73510</v>
      </c>
      <c r="L9" s="853">
        <f t="shared" si="6"/>
        <v>59400</v>
      </c>
      <c r="M9" s="853">
        <f t="shared" si="6"/>
        <v>42453</v>
      </c>
      <c r="N9" s="852">
        <f t="shared" si="6"/>
        <v>41577</v>
      </c>
      <c r="O9" s="853">
        <f t="shared" si="6"/>
        <v>42991</v>
      </c>
      <c r="P9" s="854">
        <f t="shared" si="6"/>
        <v>37213</v>
      </c>
      <c r="Q9" s="855">
        <f t="shared" si="6"/>
        <v>34658</v>
      </c>
      <c r="R9" s="854">
        <f t="shared" si="6"/>
        <v>31122</v>
      </c>
      <c r="S9" s="854">
        <f t="shared" si="6"/>
        <v>29215</v>
      </c>
      <c r="T9" s="854">
        <f t="shared" si="6"/>
        <v>25292</v>
      </c>
      <c r="U9" s="854">
        <f t="shared" si="6"/>
        <v>22796</v>
      </c>
      <c r="V9" s="854">
        <f t="shared" si="6"/>
        <v>20825</v>
      </c>
      <c r="W9" s="854">
        <f t="shared" si="1"/>
        <v>21533</v>
      </c>
      <c r="X9" s="855">
        <v>21999</v>
      </c>
      <c r="Y9" s="856">
        <v>23429</v>
      </c>
      <c r="Z9" s="854">
        <v>22990</v>
      </c>
      <c r="AA9" s="854">
        <f t="shared" si="2"/>
        <v>21672</v>
      </c>
      <c r="AB9" s="854">
        <v>18364</v>
      </c>
      <c r="AC9" s="854">
        <f t="shared" si="3"/>
        <v>22307</v>
      </c>
      <c r="AD9" s="857">
        <f t="shared" si="3"/>
        <v>22556</v>
      </c>
      <c r="AE9" s="858">
        <f t="shared" si="3"/>
        <v>21845</v>
      </c>
      <c r="AG9" s="829"/>
    </row>
    <row r="10" spans="1:33" ht="16.5" customHeight="1" thickBot="1" x14ac:dyDescent="0.25">
      <c r="A10" s="820" t="s">
        <v>1041</v>
      </c>
      <c r="B10" s="859">
        <v>18483</v>
      </c>
      <c r="C10" s="860">
        <v>18465</v>
      </c>
      <c r="D10" s="860">
        <v>16903</v>
      </c>
      <c r="E10" s="860">
        <v>16948</v>
      </c>
      <c r="F10" s="860">
        <f t="shared" ref="F10:O10" si="7">SUM(F12:F14)</f>
        <v>18764</v>
      </c>
      <c r="G10" s="860">
        <f t="shared" si="7"/>
        <v>18765</v>
      </c>
      <c r="H10" s="860">
        <f t="shared" si="7"/>
        <v>21156</v>
      </c>
      <c r="I10" s="860">
        <f t="shared" si="7"/>
        <v>22740</v>
      </c>
      <c r="J10" s="860">
        <f t="shared" si="7"/>
        <v>24550</v>
      </c>
      <c r="K10" s="860">
        <f t="shared" si="7"/>
        <v>26854</v>
      </c>
      <c r="L10" s="861">
        <f t="shared" si="7"/>
        <v>24879</v>
      </c>
      <c r="M10" s="861">
        <f t="shared" si="7"/>
        <v>22370</v>
      </c>
      <c r="N10" s="860">
        <f t="shared" si="7"/>
        <v>23750</v>
      </c>
      <c r="O10" s="861">
        <f t="shared" si="7"/>
        <v>25711</v>
      </c>
      <c r="P10" s="861">
        <f>SUM(P12:P14)</f>
        <v>23059</v>
      </c>
      <c r="Q10" s="861">
        <f>SUM(Q12:Q14)</f>
        <v>22471</v>
      </c>
      <c r="R10" s="861">
        <f>SUM(R12:R14)</f>
        <v>18759</v>
      </c>
      <c r="S10" s="861">
        <f t="shared" si="6"/>
        <v>18483</v>
      </c>
      <c r="T10" s="861">
        <f t="shared" si="6"/>
        <v>16403</v>
      </c>
      <c r="U10" s="861">
        <f t="shared" si="6"/>
        <v>15642</v>
      </c>
      <c r="V10" s="861">
        <f t="shared" si="6"/>
        <v>14530</v>
      </c>
      <c r="W10" s="861">
        <f t="shared" si="1"/>
        <v>15372</v>
      </c>
      <c r="X10" s="860">
        <v>14903</v>
      </c>
      <c r="Y10" s="862">
        <v>14939</v>
      </c>
      <c r="Z10" s="861">
        <v>14306</v>
      </c>
      <c r="AA10" s="861">
        <f t="shared" si="2"/>
        <v>13182</v>
      </c>
      <c r="AB10" s="861">
        <v>10272</v>
      </c>
      <c r="AC10" s="861">
        <f t="shared" si="3"/>
        <v>12210</v>
      </c>
      <c r="AD10" s="863">
        <f t="shared" si="3"/>
        <v>13604</v>
      </c>
      <c r="AE10" s="828">
        <f t="shared" si="3"/>
        <v>13896</v>
      </c>
      <c r="AG10" s="829"/>
    </row>
    <row r="11" spans="1:33" ht="22.5" customHeight="1" x14ac:dyDescent="0.2">
      <c r="A11" s="830" t="s">
        <v>1036</v>
      </c>
      <c r="B11" s="831"/>
      <c r="C11" s="832">
        <f>C10/B10*100</f>
        <v>99.902613212140892</v>
      </c>
      <c r="D11" s="832">
        <f t="shared" ref="D11:N11" si="8">D10/C10*100-100</f>
        <v>-8.4592472244787444</v>
      </c>
      <c r="E11" s="832">
        <f t="shared" si="8"/>
        <v>0.26622493048571982</v>
      </c>
      <c r="F11" s="833">
        <f t="shared" si="8"/>
        <v>10.715128628746754</v>
      </c>
      <c r="G11" s="833">
        <f t="shared" si="8"/>
        <v>5.3293540822778596E-3</v>
      </c>
      <c r="H11" s="833">
        <v>0</v>
      </c>
      <c r="I11" s="833">
        <v>0</v>
      </c>
      <c r="J11" s="833">
        <f t="shared" si="8"/>
        <v>7.959542656112589</v>
      </c>
      <c r="K11" s="833">
        <f t="shared" si="8"/>
        <v>9.3849287169042839</v>
      </c>
      <c r="L11" s="834">
        <f t="shared" si="8"/>
        <v>-7.3545840470693378</v>
      </c>
      <c r="M11" s="834">
        <f t="shared" si="8"/>
        <v>-10.084810482736444</v>
      </c>
      <c r="N11" s="833">
        <f t="shared" si="8"/>
        <v>6.1689763075547575</v>
      </c>
      <c r="O11" s="834">
        <f>O10/N10*100-100</f>
        <v>8.2568421052631606</v>
      </c>
      <c r="P11" s="834">
        <f>P10/O10*100-100</f>
        <v>-10.314651316557104</v>
      </c>
      <c r="Q11" s="834">
        <f>Q10/P10*100-100</f>
        <v>-2.5499804848432319</v>
      </c>
      <c r="R11" s="834">
        <f>R10/Q10*100-100</f>
        <v>-16.519069022295412</v>
      </c>
      <c r="S11" s="834">
        <f t="shared" si="6"/>
        <v>-1.4712937789860803</v>
      </c>
      <c r="T11" s="834">
        <f t="shared" si="6"/>
        <v>-11.253584374830922</v>
      </c>
      <c r="U11" s="834">
        <f t="shared" si="6"/>
        <v>-4.6393952325794032</v>
      </c>
      <c r="V11" s="834">
        <f t="shared" si="6"/>
        <v>-7.1090653369134316</v>
      </c>
      <c r="W11" s="834">
        <f t="shared" si="1"/>
        <v>5.7949070887818266</v>
      </c>
      <c r="X11" s="833">
        <v>-3.0510018214936281</v>
      </c>
      <c r="Y11" s="835">
        <v>0.2415621015902758</v>
      </c>
      <c r="Z11" s="834">
        <v>-4.2372314077247495</v>
      </c>
      <c r="AA11" s="834">
        <f t="shared" si="2"/>
        <v>-7.8568432825387902</v>
      </c>
      <c r="AB11" s="834">
        <v>-22.075557578516154</v>
      </c>
      <c r="AC11" s="834">
        <f t="shared" si="3"/>
        <v>118.86682242990653</v>
      </c>
      <c r="AD11" s="836">
        <f t="shared" si="3"/>
        <v>11.416871416871416</v>
      </c>
      <c r="AE11" s="837"/>
      <c r="AG11" s="829"/>
    </row>
    <row r="12" spans="1:33" ht="16.5" customHeight="1" x14ac:dyDescent="0.2">
      <c r="A12" s="845" t="s">
        <v>1042</v>
      </c>
      <c r="B12" s="864"/>
      <c r="C12" s="865">
        <v>800</v>
      </c>
      <c r="D12" s="865">
        <v>721</v>
      </c>
      <c r="E12" s="865">
        <v>714</v>
      </c>
      <c r="F12" s="865">
        <v>646</v>
      </c>
      <c r="G12" s="865">
        <v>662</v>
      </c>
      <c r="H12" s="865">
        <v>655</v>
      </c>
      <c r="I12" s="865">
        <f t="shared" ref="I12:S14" si="9">I28</f>
        <v>647</v>
      </c>
      <c r="J12" s="865">
        <f t="shared" si="9"/>
        <v>627</v>
      </c>
      <c r="K12" s="865">
        <f t="shared" si="9"/>
        <v>701</v>
      </c>
      <c r="L12" s="866">
        <f t="shared" si="9"/>
        <v>608</v>
      </c>
      <c r="M12" s="866">
        <f t="shared" si="9"/>
        <v>597</v>
      </c>
      <c r="N12" s="865">
        <f t="shared" si="9"/>
        <v>614</v>
      </c>
      <c r="O12" s="866">
        <f t="shared" si="9"/>
        <v>619</v>
      </c>
      <c r="P12" s="867">
        <f t="shared" si="9"/>
        <v>664</v>
      </c>
      <c r="Q12" s="868">
        <f t="shared" si="9"/>
        <v>548</v>
      </c>
      <c r="R12" s="867">
        <f t="shared" si="9"/>
        <v>426</v>
      </c>
      <c r="S12" s="867">
        <f t="shared" si="9"/>
        <v>418</v>
      </c>
      <c r="T12" s="867">
        <f t="shared" si="6"/>
        <v>393</v>
      </c>
      <c r="U12" s="867">
        <f t="shared" si="6"/>
        <v>368</v>
      </c>
      <c r="V12" s="867">
        <f t="shared" si="6"/>
        <v>308</v>
      </c>
      <c r="W12" s="867">
        <f t="shared" si="1"/>
        <v>348</v>
      </c>
      <c r="X12" s="868">
        <v>307</v>
      </c>
      <c r="Y12" s="869">
        <v>331</v>
      </c>
      <c r="Z12" s="867">
        <v>317</v>
      </c>
      <c r="AA12" s="867">
        <f t="shared" si="2"/>
        <v>297</v>
      </c>
      <c r="AB12" s="867">
        <v>237</v>
      </c>
      <c r="AC12" s="867">
        <f t="shared" si="3"/>
        <v>292</v>
      </c>
      <c r="AD12" s="870">
        <f t="shared" si="3"/>
        <v>275</v>
      </c>
      <c r="AE12" s="844">
        <f t="shared" si="3"/>
        <v>308</v>
      </c>
      <c r="AG12" s="829"/>
    </row>
    <row r="13" spans="1:33" ht="16.5" customHeight="1" x14ac:dyDescent="0.2">
      <c r="A13" s="845" t="s">
        <v>884</v>
      </c>
      <c r="B13" s="864"/>
      <c r="C13" s="865">
        <v>5481</v>
      </c>
      <c r="D13" s="865">
        <v>4740</v>
      </c>
      <c r="E13" s="865">
        <v>4560</v>
      </c>
      <c r="F13" s="865">
        <v>4458</v>
      </c>
      <c r="G13" s="865">
        <v>4174</v>
      </c>
      <c r="H13" s="865">
        <v>4498</v>
      </c>
      <c r="I13" s="865">
        <f t="shared" si="9"/>
        <v>4607</v>
      </c>
      <c r="J13" s="865">
        <f t="shared" si="9"/>
        <v>4481</v>
      </c>
      <c r="K13" s="865">
        <f t="shared" si="9"/>
        <v>4878</v>
      </c>
      <c r="L13" s="866">
        <f t="shared" si="9"/>
        <v>4395</v>
      </c>
      <c r="M13" s="866">
        <f t="shared" si="9"/>
        <v>4178</v>
      </c>
      <c r="N13" s="865">
        <f t="shared" si="9"/>
        <v>4308</v>
      </c>
      <c r="O13" s="866">
        <f t="shared" si="9"/>
        <v>4544</v>
      </c>
      <c r="P13" s="867">
        <f t="shared" si="9"/>
        <v>4029</v>
      </c>
      <c r="Q13" s="868">
        <f t="shared" si="9"/>
        <v>3905</v>
      </c>
      <c r="R13" s="867">
        <f t="shared" si="9"/>
        <v>3182</v>
      </c>
      <c r="S13" s="867">
        <f t="shared" si="9"/>
        <v>3409</v>
      </c>
      <c r="T13" s="867">
        <f t="shared" si="6"/>
        <v>3049</v>
      </c>
      <c r="U13" s="867">
        <f t="shared" si="6"/>
        <v>2831</v>
      </c>
      <c r="V13" s="867">
        <f t="shared" si="6"/>
        <v>2675</v>
      </c>
      <c r="W13" s="867">
        <f t="shared" si="1"/>
        <v>2822</v>
      </c>
      <c r="X13" s="868">
        <v>2747</v>
      </c>
      <c r="Y13" s="869">
        <v>2776</v>
      </c>
      <c r="Z13" s="867">
        <v>2731</v>
      </c>
      <c r="AA13" s="867">
        <f t="shared" si="2"/>
        <v>2492</v>
      </c>
      <c r="AB13" s="867">
        <v>2295</v>
      </c>
      <c r="AC13" s="867">
        <f t="shared" si="3"/>
        <v>2610</v>
      </c>
      <c r="AD13" s="870">
        <f t="shared" si="3"/>
        <v>2910</v>
      </c>
      <c r="AE13" s="844">
        <f t="shared" si="3"/>
        <v>2688.9</v>
      </c>
      <c r="AG13" s="829"/>
    </row>
    <row r="14" spans="1:33" ht="16.5" customHeight="1" thickBot="1" x14ac:dyDescent="0.25">
      <c r="A14" s="850" t="s">
        <v>885</v>
      </c>
      <c r="B14" s="871"/>
      <c r="C14" s="872">
        <v>12184</v>
      </c>
      <c r="D14" s="872">
        <v>11442</v>
      </c>
      <c r="E14" s="872">
        <v>11674</v>
      </c>
      <c r="F14" s="872">
        <v>13660</v>
      </c>
      <c r="G14" s="872">
        <v>13929</v>
      </c>
      <c r="H14" s="872">
        <v>16003</v>
      </c>
      <c r="I14" s="872">
        <f t="shared" si="9"/>
        <v>17486</v>
      </c>
      <c r="J14" s="872">
        <f t="shared" si="9"/>
        <v>19442</v>
      </c>
      <c r="K14" s="872">
        <f t="shared" si="9"/>
        <v>21275</v>
      </c>
      <c r="L14" s="873">
        <f t="shared" si="9"/>
        <v>19876</v>
      </c>
      <c r="M14" s="873">
        <f t="shared" si="9"/>
        <v>17595</v>
      </c>
      <c r="N14" s="872">
        <f t="shared" si="9"/>
        <v>18828</v>
      </c>
      <c r="O14" s="873">
        <f t="shared" si="9"/>
        <v>20548</v>
      </c>
      <c r="P14" s="874">
        <f t="shared" si="9"/>
        <v>18366</v>
      </c>
      <c r="Q14" s="875">
        <f t="shared" si="9"/>
        <v>18018</v>
      </c>
      <c r="R14" s="874">
        <f t="shared" si="9"/>
        <v>15151</v>
      </c>
      <c r="S14" s="874">
        <f t="shared" si="9"/>
        <v>14656</v>
      </c>
      <c r="T14" s="874">
        <f t="shared" si="6"/>
        <v>12961</v>
      </c>
      <c r="U14" s="874">
        <f t="shared" si="6"/>
        <v>12443</v>
      </c>
      <c r="V14" s="874">
        <f t="shared" si="6"/>
        <v>11547</v>
      </c>
      <c r="W14" s="874">
        <f t="shared" si="1"/>
        <v>12202</v>
      </c>
      <c r="X14" s="875">
        <v>11849</v>
      </c>
      <c r="Y14" s="876">
        <v>11832</v>
      </c>
      <c r="Z14" s="874">
        <v>11258</v>
      </c>
      <c r="AA14" s="874">
        <f t="shared" si="2"/>
        <v>10393</v>
      </c>
      <c r="AB14" s="874">
        <v>7740</v>
      </c>
      <c r="AC14" s="874">
        <f t="shared" si="3"/>
        <v>9308</v>
      </c>
      <c r="AD14" s="877">
        <f t="shared" si="3"/>
        <v>10419</v>
      </c>
      <c r="AE14" s="858">
        <f t="shared" si="3"/>
        <v>10899.1</v>
      </c>
      <c r="AG14" s="829"/>
    </row>
    <row r="15" spans="1:33" ht="16.5" customHeight="1" x14ac:dyDescent="0.2">
      <c r="A15" s="878"/>
      <c r="H15" s="812"/>
      <c r="I15" s="812"/>
      <c r="J15" s="812"/>
      <c r="K15" s="812"/>
      <c r="L15" s="812"/>
      <c r="M15" s="812"/>
      <c r="N15" s="812"/>
      <c r="O15" s="812"/>
      <c r="P15" s="812"/>
      <c r="Q15" s="812"/>
      <c r="R15" s="812"/>
      <c r="S15" s="812"/>
      <c r="T15" s="812"/>
      <c r="U15" s="812"/>
      <c r="V15" s="812"/>
      <c r="W15" s="812"/>
      <c r="X15" s="812"/>
      <c r="Y15" s="812"/>
      <c r="Z15" s="812"/>
      <c r="AA15" s="812"/>
      <c r="AB15" s="812"/>
      <c r="AC15" s="812"/>
      <c r="AD15" s="812"/>
      <c r="AE15" s="812"/>
    </row>
    <row r="16" spans="1:33" ht="21" hidden="1" customHeight="1" x14ac:dyDescent="0.2">
      <c r="A16" s="811" t="s">
        <v>1043</v>
      </c>
      <c r="H16" s="812"/>
      <c r="I16" s="812"/>
      <c r="J16" s="878"/>
      <c r="K16" s="812"/>
      <c r="L16" s="812"/>
      <c r="M16" s="812"/>
      <c r="N16" s="812"/>
      <c r="O16" s="812"/>
      <c r="P16" s="812"/>
      <c r="Q16" s="812"/>
      <c r="R16" s="812"/>
      <c r="S16" s="812"/>
      <c r="T16" s="812"/>
      <c r="U16" s="812"/>
      <c r="V16" s="812"/>
      <c r="W16" s="812"/>
      <c r="X16" s="812"/>
      <c r="Y16" s="812"/>
      <c r="Z16" s="812"/>
      <c r="AA16" s="812"/>
      <c r="AB16" s="812"/>
      <c r="AC16" s="812"/>
      <c r="AD16" s="812"/>
      <c r="AE16" s="812"/>
    </row>
    <row r="17" spans="1:37" ht="16.5" hidden="1" customHeight="1" thickBot="1" x14ac:dyDescent="0.25">
      <c r="H17" s="812"/>
      <c r="I17" s="812"/>
      <c r="J17" s="812"/>
      <c r="K17" s="812"/>
      <c r="L17" s="812"/>
      <c r="M17" s="812"/>
      <c r="N17" s="812"/>
      <c r="O17" s="812"/>
      <c r="P17" s="812"/>
      <c r="Q17" s="812"/>
      <c r="R17" s="812"/>
      <c r="S17" s="812"/>
      <c r="T17" s="812"/>
      <c r="U17" s="812"/>
      <c r="V17" s="812"/>
      <c r="W17" s="812"/>
      <c r="X17" s="812"/>
      <c r="Y17" s="812"/>
      <c r="Z17" s="812"/>
      <c r="AA17" s="812"/>
      <c r="AB17" s="812"/>
      <c r="AC17" s="812"/>
      <c r="AD17" s="812"/>
      <c r="AE17" s="812"/>
    </row>
    <row r="18" spans="1:37" ht="17.25" hidden="1" customHeight="1" thickBot="1" x14ac:dyDescent="0.25">
      <c r="A18" s="1383" t="s">
        <v>1044</v>
      </c>
      <c r="B18" s="1385" t="s">
        <v>1045</v>
      </c>
      <c r="C18" s="1386"/>
      <c r="D18" s="1386"/>
      <c r="E18" s="1386"/>
      <c r="F18" s="1386"/>
      <c r="G18" s="1386"/>
      <c r="H18" s="1386"/>
      <c r="I18" s="1386"/>
      <c r="J18" s="1386"/>
      <c r="K18" s="1386"/>
      <c r="L18" s="1386"/>
      <c r="M18" s="1386"/>
      <c r="N18" s="1386"/>
      <c r="O18" s="1386"/>
      <c r="P18" s="1386"/>
      <c r="Q18" s="1386"/>
      <c r="R18" s="1386"/>
      <c r="S18" s="1386"/>
      <c r="T18" s="1386"/>
      <c r="U18" s="1386"/>
      <c r="V18" s="1386"/>
      <c r="W18" s="1386"/>
      <c r="X18" s="1386"/>
      <c r="Y18" s="1386"/>
      <c r="Z18" s="1386"/>
      <c r="AA18" s="1386"/>
      <c r="AB18" s="1386"/>
      <c r="AC18" s="1386"/>
      <c r="AD18" s="1387"/>
      <c r="AE18" s="1388" t="s">
        <v>879</v>
      </c>
    </row>
    <row r="19" spans="1:37" ht="17.25" hidden="1" customHeight="1" thickBot="1" x14ac:dyDescent="0.25">
      <c r="A19" s="1384"/>
      <c r="B19" s="814"/>
      <c r="C19" s="815" t="s">
        <v>1032</v>
      </c>
      <c r="D19" s="815" t="s">
        <v>1033</v>
      </c>
      <c r="E19" s="815" t="s">
        <v>1034</v>
      </c>
      <c r="F19" s="815" t="s">
        <v>497</v>
      </c>
      <c r="G19" s="815" t="s">
        <v>498</v>
      </c>
      <c r="H19" s="815" t="s">
        <v>499</v>
      </c>
      <c r="I19" s="815" t="s">
        <v>500</v>
      </c>
      <c r="J19" s="815" t="s">
        <v>501</v>
      </c>
      <c r="K19" s="815" t="s">
        <v>502</v>
      </c>
      <c r="L19" s="816" t="s">
        <v>503</v>
      </c>
      <c r="M19" s="816" t="s">
        <v>504</v>
      </c>
      <c r="N19" s="815" t="s">
        <v>505</v>
      </c>
      <c r="O19" s="815" t="s">
        <v>506</v>
      </c>
      <c r="P19" s="817" t="s">
        <v>507</v>
      </c>
      <c r="Q19" s="816" t="s">
        <v>508</v>
      </c>
      <c r="R19" s="818" t="s">
        <v>509</v>
      </c>
      <c r="S19" s="816" t="s">
        <v>510</v>
      </c>
      <c r="T19" s="816" t="s">
        <v>511</v>
      </c>
      <c r="U19" s="816" t="s">
        <v>3</v>
      </c>
      <c r="V19" s="816" t="s">
        <v>4</v>
      </c>
      <c r="W19" s="816" t="s">
        <v>5</v>
      </c>
      <c r="X19" s="815" t="s">
        <v>6</v>
      </c>
      <c r="Y19" s="817" t="s">
        <v>7</v>
      </c>
      <c r="Z19" s="816" t="s">
        <v>8</v>
      </c>
      <c r="AA19" s="816" t="s">
        <v>9</v>
      </c>
      <c r="AB19" s="816" t="s">
        <v>10</v>
      </c>
      <c r="AC19" s="816" t="s">
        <v>11</v>
      </c>
      <c r="AD19" s="819" t="s">
        <v>12</v>
      </c>
      <c r="AE19" s="1389"/>
      <c r="AH19" s="812">
        <v>275</v>
      </c>
    </row>
    <row r="20" spans="1:37" ht="16.5" hidden="1" customHeight="1" thickBot="1" x14ac:dyDescent="0.25">
      <c r="A20" s="820" t="s">
        <v>1046</v>
      </c>
      <c r="B20" s="821">
        <v>62120</v>
      </c>
      <c r="C20" s="822">
        <v>61656</v>
      </c>
      <c r="D20" s="822">
        <v>59420</v>
      </c>
      <c r="E20" s="822">
        <v>61685</v>
      </c>
      <c r="F20" s="822">
        <f>SUM(F23:F25)</f>
        <v>67982</v>
      </c>
      <c r="G20" s="822">
        <f>SUM(G23:G25)</f>
        <v>68798</v>
      </c>
      <c r="H20" s="822">
        <f>H4</f>
        <v>73387</v>
      </c>
      <c r="I20" s="822">
        <f t="shared" ref="I20:O20" si="10">SUM(I23:I25)</f>
        <v>81911</v>
      </c>
      <c r="J20" s="822">
        <f t="shared" si="10"/>
        <v>86611</v>
      </c>
      <c r="K20" s="822">
        <f t="shared" si="10"/>
        <v>92102</v>
      </c>
      <c r="L20" s="823">
        <f t="shared" si="10"/>
        <v>76540</v>
      </c>
      <c r="M20" s="823">
        <f t="shared" si="10"/>
        <v>58132</v>
      </c>
      <c r="N20" s="822">
        <f t="shared" si="10"/>
        <v>58283</v>
      </c>
      <c r="O20" s="823">
        <f t="shared" si="10"/>
        <v>61020</v>
      </c>
      <c r="P20" s="824">
        <f t="shared" ref="P20:U20" si="11">SUM(P23:P25)</f>
        <v>53496</v>
      </c>
      <c r="Q20" s="824">
        <f t="shared" si="11"/>
        <v>50388</v>
      </c>
      <c r="R20" s="824">
        <f t="shared" si="11"/>
        <v>44394</v>
      </c>
      <c r="S20" s="824">
        <f t="shared" si="11"/>
        <v>42443</v>
      </c>
      <c r="T20" s="824">
        <f t="shared" si="11"/>
        <v>37065</v>
      </c>
      <c r="U20" s="824">
        <f t="shared" si="11"/>
        <v>34021</v>
      </c>
      <c r="V20" s="824">
        <f>SUM(V23:V25)</f>
        <v>31432</v>
      </c>
      <c r="W20" s="824">
        <f>SUM(W23:W25)</f>
        <v>32571</v>
      </c>
      <c r="X20" s="825">
        <v>32757</v>
      </c>
      <c r="Y20" s="826">
        <v>34368</v>
      </c>
      <c r="Z20" s="824">
        <v>33440</v>
      </c>
      <c r="AA20" s="824">
        <v>31367</v>
      </c>
      <c r="AB20" s="824">
        <v>26074</v>
      </c>
      <c r="AC20" s="824">
        <v>31453</v>
      </c>
      <c r="AD20" s="827">
        <v>32561</v>
      </c>
      <c r="AE20" s="828">
        <f t="shared" ref="AE20:AE30" si="12">AVERAGE(U20:AD20)</f>
        <v>32004.400000000001</v>
      </c>
      <c r="AG20" s="829"/>
      <c r="AH20" s="812">
        <v>13329</v>
      </c>
    </row>
    <row r="21" spans="1:37" ht="21" hidden="1" customHeight="1" x14ac:dyDescent="0.2">
      <c r="A21" s="879" t="s">
        <v>1047</v>
      </c>
      <c r="B21" s="831"/>
      <c r="C21" s="832">
        <f>C20/B20*100</f>
        <v>99.253058596265305</v>
      </c>
      <c r="D21" s="832">
        <f>D20/C20*100-100</f>
        <v>-3.6265732451018664</v>
      </c>
      <c r="E21" s="832">
        <f>E20/D20*100-100</f>
        <v>3.8118478626725079</v>
      </c>
      <c r="F21" s="833">
        <f>F20/E20*100-100</f>
        <v>10.208316446461879</v>
      </c>
      <c r="G21" s="833">
        <f>G20/F20*100-100</f>
        <v>1.2003177311641338</v>
      </c>
      <c r="H21" s="833">
        <v>0</v>
      </c>
      <c r="I21" s="833">
        <v>0</v>
      </c>
      <c r="J21" s="833">
        <f t="shared" ref="J21:AD21" si="13">J20/I20*100-100</f>
        <v>5.7379350758750292</v>
      </c>
      <c r="K21" s="833">
        <f t="shared" si="13"/>
        <v>6.3398413596425343</v>
      </c>
      <c r="L21" s="834">
        <f t="shared" si="13"/>
        <v>-16.896484332587775</v>
      </c>
      <c r="M21" s="834">
        <f t="shared" si="13"/>
        <v>-24.050169845832244</v>
      </c>
      <c r="N21" s="833">
        <f t="shared" si="13"/>
        <v>0.25975366407486433</v>
      </c>
      <c r="O21" s="834">
        <f>O20/N20*100-100</f>
        <v>4.6960520220304289</v>
      </c>
      <c r="P21" s="834">
        <f t="shared" si="13"/>
        <v>-12.330383480825958</v>
      </c>
      <c r="Q21" s="834">
        <f t="shared" si="13"/>
        <v>-5.8097801704800389</v>
      </c>
      <c r="R21" s="834">
        <f t="shared" si="13"/>
        <v>-11.895689449869025</v>
      </c>
      <c r="S21" s="834">
        <f t="shared" si="13"/>
        <v>-4.3947380276613899</v>
      </c>
      <c r="T21" s="834">
        <f t="shared" si="13"/>
        <v>-12.671111844120347</v>
      </c>
      <c r="U21" s="834">
        <f t="shared" si="13"/>
        <v>-8.2125994873870241</v>
      </c>
      <c r="V21" s="834">
        <f t="shared" si="13"/>
        <v>-7.610005584785867</v>
      </c>
      <c r="W21" s="834">
        <f t="shared" si="13"/>
        <v>3.6236955968439872</v>
      </c>
      <c r="X21" s="833">
        <f t="shared" si="13"/>
        <v>0.57106014552823581</v>
      </c>
      <c r="Y21" s="835">
        <f t="shared" si="13"/>
        <v>4.9180327868852487</v>
      </c>
      <c r="Z21" s="834">
        <f t="shared" si="13"/>
        <v>-2.7001862197392938</v>
      </c>
      <c r="AA21" s="834">
        <f t="shared" si="13"/>
        <v>-6.1991626794258394</v>
      </c>
      <c r="AB21" s="834">
        <f t="shared" si="13"/>
        <v>-16.874422163420149</v>
      </c>
      <c r="AC21" s="834">
        <f t="shared" si="13"/>
        <v>20.629746107233245</v>
      </c>
      <c r="AD21" s="836">
        <f t="shared" si="13"/>
        <v>3.5227164340444546</v>
      </c>
      <c r="AE21" s="837"/>
      <c r="AG21" s="829"/>
      <c r="AI21" s="880"/>
      <c r="AJ21" s="880"/>
      <c r="AK21" s="880"/>
    </row>
    <row r="22" spans="1:37" ht="16.5" hidden="1" customHeight="1" x14ac:dyDescent="0.2">
      <c r="A22" s="838" t="s">
        <v>1048</v>
      </c>
      <c r="B22" s="839"/>
      <c r="C22" s="840">
        <v>12668</v>
      </c>
      <c r="D22" s="840">
        <v>11740</v>
      </c>
      <c r="E22" s="840">
        <v>11652</v>
      </c>
      <c r="F22" s="840">
        <v>12846</v>
      </c>
      <c r="G22" s="840">
        <v>12958</v>
      </c>
      <c r="H22" s="840">
        <f>H6</f>
        <v>14430</v>
      </c>
      <c r="I22" s="840">
        <v>15656</v>
      </c>
      <c r="J22" s="840">
        <v>17071</v>
      </c>
      <c r="K22" s="840">
        <v>18592</v>
      </c>
      <c r="L22" s="841">
        <v>17140</v>
      </c>
      <c r="M22" s="841">
        <v>15679</v>
      </c>
      <c r="N22" s="840">
        <v>16706</v>
      </c>
      <c r="O22" s="841">
        <v>18029</v>
      </c>
      <c r="P22" s="841">
        <v>16283</v>
      </c>
      <c r="Q22" s="840">
        <v>15730</v>
      </c>
      <c r="R22" s="841">
        <v>13272</v>
      </c>
      <c r="S22" s="841">
        <v>13228</v>
      </c>
      <c r="T22" s="841">
        <v>11773</v>
      </c>
      <c r="U22" s="841">
        <v>11225</v>
      </c>
      <c r="V22" s="841">
        <v>10607</v>
      </c>
      <c r="W22" s="841">
        <v>11038</v>
      </c>
      <c r="X22" s="840">
        <v>10779</v>
      </c>
      <c r="Y22" s="842">
        <v>10939</v>
      </c>
      <c r="Z22" s="841">
        <v>10450</v>
      </c>
      <c r="AA22" s="841">
        <f>SUM(AA23:AA24)</f>
        <v>9695</v>
      </c>
      <c r="AB22" s="841">
        <v>7710</v>
      </c>
      <c r="AC22" s="841">
        <v>9146</v>
      </c>
      <c r="AD22" s="843">
        <v>10005</v>
      </c>
      <c r="AE22" s="844">
        <f t="shared" si="12"/>
        <v>10159.4</v>
      </c>
      <c r="AG22" s="829"/>
    </row>
    <row r="23" spans="1:37" ht="16.5" hidden="1" customHeight="1" x14ac:dyDescent="0.2">
      <c r="A23" s="881" t="s">
        <v>1049</v>
      </c>
      <c r="B23" s="839"/>
      <c r="C23" s="840">
        <v>718</v>
      </c>
      <c r="D23" s="840">
        <v>644</v>
      </c>
      <c r="E23" s="840">
        <v>645</v>
      </c>
      <c r="F23" s="840">
        <v>569</v>
      </c>
      <c r="G23" s="840">
        <v>589</v>
      </c>
      <c r="H23" s="840">
        <f>H7</f>
        <v>578</v>
      </c>
      <c r="I23" s="840">
        <v>577</v>
      </c>
      <c r="J23" s="840">
        <v>571</v>
      </c>
      <c r="K23" s="840">
        <v>633</v>
      </c>
      <c r="L23" s="841">
        <v>540</v>
      </c>
      <c r="M23" s="841">
        <v>530</v>
      </c>
      <c r="N23" s="840">
        <v>551</v>
      </c>
      <c r="O23" s="841">
        <v>548</v>
      </c>
      <c r="P23" s="846">
        <v>585</v>
      </c>
      <c r="Q23" s="847">
        <v>493</v>
      </c>
      <c r="R23" s="846">
        <v>402</v>
      </c>
      <c r="S23" s="846">
        <v>385</v>
      </c>
      <c r="T23" s="846">
        <v>355</v>
      </c>
      <c r="U23" s="846">
        <v>328</v>
      </c>
      <c r="V23" s="846">
        <v>284</v>
      </c>
      <c r="W23" s="846">
        <v>317</v>
      </c>
      <c r="X23" s="847">
        <v>279</v>
      </c>
      <c r="Y23" s="848">
        <v>307</v>
      </c>
      <c r="Z23" s="846">
        <v>297</v>
      </c>
      <c r="AA23" s="846">
        <v>279</v>
      </c>
      <c r="AB23" s="846">
        <v>214</v>
      </c>
      <c r="AC23" s="846">
        <v>263</v>
      </c>
      <c r="AD23" s="849">
        <v>243</v>
      </c>
      <c r="AE23" s="844">
        <f t="shared" si="12"/>
        <v>281.10000000000002</v>
      </c>
      <c r="AG23" s="829"/>
      <c r="AI23" s="882"/>
    </row>
    <row r="24" spans="1:37" ht="16.5" hidden="1" customHeight="1" x14ac:dyDescent="0.2">
      <c r="A24" s="881" t="s">
        <v>1050</v>
      </c>
      <c r="B24" s="839"/>
      <c r="C24" s="840">
        <v>11950</v>
      </c>
      <c r="D24" s="840">
        <v>11096</v>
      </c>
      <c r="E24" s="840">
        <v>11007</v>
      </c>
      <c r="F24" s="840">
        <v>12277</v>
      </c>
      <c r="G24" s="840">
        <v>12369</v>
      </c>
      <c r="H24" s="840">
        <f>H8</f>
        <v>13852</v>
      </c>
      <c r="I24" s="840">
        <v>15079</v>
      </c>
      <c r="J24" s="840">
        <v>16500</v>
      </c>
      <c r="K24" s="840">
        <v>17959</v>
      </c>
      <c r="L24" s="841">
        <v>16600</v>
      </c>
      <c r="M24" s="841">
        <v>15149</v>
      </c>
      <c r="N24" s="840">
        <v>16155</v>
      </c>
      <c r="O24" s="841">
        <v>17481</v>
      </c>
      <c r="P24" s="846">
        <v>15698</v>
      </c>
      <c r="Q24" s="847">
        <v>15237</v>
      </c>
      <c r="R24" s="846">
        <v>12870</v>
      </c>
      <c r="S24" s="846">
        <v>12843</v>
      </c>
      <c r="T24" s="846">
        <v>11418</v>
      </c>
      <c r="U24" s="846">
        <v>10897</v>
      </c>
      <c r="V24" s="846">
        <v>10323</v>
      </c>
      <c r="W24" s="846">
        <v>10721</v>
      </c>
      <c r="X24" s="847">
        <v>10500</v>
      </c>
      <c r="Y24" s="848">
        <v>10632</v>
      </c>
      <c r="Z24" s="846">
        <v>10153</v>
      </c>
      <c r="AA24" s="846">
        <v>9416</v>
      </c>
      <c r="AB24" s="846">
        <v>7496</v>
      </c>
      <c r="AC24" s="846">
        <v>8883</v>
      </c>
      <c r="AD24" s="849">
        <v>9762</v>
      </c>
      <c r="AE24" s="844">
        <f t="shared" si="12"/>
        <v>9878.2999999999993</v>
      </c>
      <c r="AG24" s="829"/>
    </row>
    <row r="25" spans="1:37" ht="16.5" hidden="1" customHeight="1" thickBot="1" x14ac:dyDescent="0.25">
      <c r="A25" s="883" t="s">
        <v>1051</v>
      </c>
      <c r="B25" s="851"/>
      <c r="C25" s="840">
        <v>48988</v>
      </c>
      <c r="D25" s="840">
        <v>47680</v>
      </c>
      <c r="E25" s="840">
        <v>50033</v>
      </c>
      <c r="F25" s="840">
        <v>55136</v>
      </c>
      <c r="G25" s="840">
        <v>55840</v>
      </c>
      <c r="H25" s="852">
        <f>H9</f>
        <v>58957</v>
      </c>
      <c r="I25" s="852">
        <v>66255</v>
      </c>
      <c r="J25" s="852">
        <v>69540</v>
      </c>
      <c r="K25" s="852">
        <v>73510</v>
      </c>
      <c r="L25" s="853">
        <v>59400</v>
      </c>
      <c r="M25" s="853">
        <v>42453</v>
      </c>
      <c r="N25" s="852">
        <v>41577</v>
      </c>
      <c r="O25" s="853">
        <v>42991</v>
      </c>
      <c r="P25" s="854">
        <v>37213</v>
      </c>
      <c r="Q25" s="855">
        <v>34658</v>
      </c>
      <c r="R25" s="854">
        <v>31122</v>
      </c>
      <c r="S25" s="854">
        <v>29215</v>
      </c>
      <c r="T25" s="854">
        <v>25292</v>
      </c>
      <c r="U25" s="854">
        <v>22796</v>
      </c>
      <c r="V25" s="854">
        <v>20825</v>
      </c>
      <c r="W25" s="854">
        <v>21533</v>
      </c>
      <c r="X25" s="855">
        <v>21978</v>
      </c>
      <c r="Y25" s="856">
        <v>23429</v>
      </c>
      <c r="Z25" s="854">
        <v>22990</v>
      </c>
      <c r="AA25" s="854">
        <v>21672</v>
      </c>
      <c r="AB25" s="854">
        <v>18364</v>
      </c>
      <c r="AC25" s="854">
        <v>22307</v>
      </c>
      <c r="AD25" s="857">
        <v>22556</v>
      </c>
      <c r="AE25" s="858">
        <f t="shared" si="12"/>
        <v>21845</v>
      </c>
      <c r="AG25" s="829"/>
    </row>
    <row r="26" spans="1:37" ht="16.5" hidden="1" customHeight="1" thickBot="1" x14ac:dyDescent="0.25">
      <c r="A26" s="820" t="s">
        <v>1052</v>
      </c>
      <c r="B26" s="859">
        <v>18483</v>
      </c>
      <c r="C26" s="860">
        <v>18465</v>
      </c>
      <c r="D26" s="860">
        <v>16903</v>
      </c>
      <c r="E26" s="860">
        <v>16948</v>
      </c>
      <c r="F26" s="860">
        <f>SUM(F28:F30)</f>
        <v>18764</v>
      </c>
      <c r="G26" s="860">
        <f>SUM(G28:G30)</f>
        <v>18765</v>
      </c>
      <c r="H26" s="860">
        <f>H10</f>
        <v>21156</v>
      </c>
      <c r="I26" s="860">
        <f t="shared" ref="I26:O26" si="14">SUM(I28:I30)</f>
        <v>22740</v>
      </c>
      <c r="J26" s="860">
        <f t="shared" si="14"/>
        <v>24550</v>
      </c>
      <c r="K26" s="860">
        <f t="shared" si="14"/>
        <v>26854</v>
      </c>
      <c r="L26" s="861">
        <f t="shared" si="14"/>
        <v>24879</v>
      </c>
      <c r="M26" s="861">
        <f t="shared" si="14"/>
        <v>22370</v>
      </c>
      <c r="N26" s="860">
        <f t="shared" si="14"/>
        <v>23750</v>
      </c>
      <c r="O26" s="861">
        <f t="shared" si="14"/>
        <v>25711</v>
      </c>
      <c r="P26" s="861">
        <f t="shared" ref="P26:V26" si="15">SUM(P28:P30)</f>
        <v>23059</v>
      </c>
      <c r="Q26" s="861">
        <f t="shared" si="15"/>
        <v>22471</v>
      </c>
      <c r="R26" s="861">
        <f t="shared" si="15"/>
        <v>18759</v>
      </c>
      <c r="S26" s="861">
        <f t="shared" si="15"/>
        <v>18483</v>
      </c>
      <c r="T26" s="861">
        <f t="shared" si="15"/>
        <v>16403</v>
      </c>
      <c r="U26" s="861">
        <f t="shared" si="15"/>
        <v>15642</v>
      </c>
      <c r="V26" s="861">
        <f t="shared" si="15"/>
        <v>14530</v>
      </c>
      <c r="W26" s="861">
        <f>SUM(W28:W30)</f>
        <v>15372</v>
      </c>
      <c r="X26" s="860">
        <f>SUM(X28:X30)</f>
        <v>14903</v>
      </c>
      <c r="Y26" s="862">
        <v>14939</v>
      </c>
      <c r="Z26" s="861">
        <v>14306</v>
      </c>
      <c r="AA26" s="861">
        <f>SUM(AA28:AA30)</f>
        <v>13182</v>
      </c>
      <c r="AB26" s="861">
        <v>10272</v>
      </c>
      <c r="AC26" s="861">
        <v>12210</v>
      </c>
      <c r="AD26" s="863">
        <v>13604</v>
      </c>
      <c r="AE26" s="828">
        <f t="shared" si="12"/>
        <v>13896</v>
      </c>
      <c r="AG26" s="829"/>
    </row>
    <row r="27" spans="1:37" ht="22.5" hidden="1" customHeight="1" x14ac:dyDescent="0.2">
      <c r="A27" s="879" t="s">
        <v>1047</v>
      </c>
      <c r="B27" s="831"/>
      <c r="C27" s="832">
        <f>C26/B26*100</f>
        <v>99.902613212140892</v>
      </c>
      <c r="D27" s="832">
        <f>D26/C26*100-100</f>
        <v>-8.4592472244787444</v>
      </c>
      <c r="E27" s="832">
        <f>E26/D26*100-100</f>
        <v>0.26622493048571982</v>
      </c>
      <c r="F27" s="833">
        <f>F26/E26*100-100</f>
        <v>10.715128628746754</v>
      </c>
      <c r="G27" s="833">
        <f>G26/F26*100-100</f>
        <v>5.3293540822778596E-3</v>
      </c>
      <c r="H27" s="833">
        <v>0</v>
      </c>
      <c r="I27" s="833">
        <v>0</v>
      </c>
      <c r="J27" s="833">
        <f t="shared" ref="J27:Y27" si="16">J26/I26*100-100</f>
        <v>7.959542656112589</v>
      </c>
      <c r="K27" s="833">
        <f t="shared" si="16"/>
        <v>9.3849287169042839</v>
      </c>
      <c r="L27" s="834">
        <f t="shared" si="16"/>
        <v>-7.3545840470693378</v>
      </c>
      <c r="M27" s="834">
        <f t="shared" si="16"/>
        <v>-10.084810482736444</v>
      </c>
      <c r="N27" s="833">
        <f t="shared" si="16"/>
        <v>6.1689763075547575</v>
      </c>
      <c r="O27" s="834">
        <f>O26/N26*100-100</f>
        <v>8.2568421052631606</v>
      </c>
      <c r="P27" s="834">
        <f t="shared" si="16"/>
        <v>-10.314651316557104</v>
      </c>
      <c r="Q27" s="834">
        <f t="shared" si="16"/>
        <v>-2.5499804848432319</v>
      </c>
      <c r="R27" s="834">
        <f t="shared" si="16"/>
        <v>-16.519069022295412</v>
      </c>
      <c r="S27" s="834">
        <f t="shared" si="16"/>
        <v>-1.4712937789860803</v>
      </c>
      <c r="T27" s="834">
        <f t="shared" si="16"/>
        <v>-11.253584374830922</v>
      </c>
      <c r="U27" s="834">
        <f t="shared" si="16"/>
        <v>-4.6393952325794032</v>
      </c>
      <c r="V27" s="834">
        <f t="shared" si="16"/>
        <v>-7.1090653369134316</v>
      </c>
      <c r="W27" s="834">
        <f t="shared" si="16"/>
        <v>5.7949070887818266</v>
      </c>
      <c r="X27" s="833">
        <f t="shared" si="16"/>
        <v>-3.0510018214936281</v>
      </c>
      <c r="Y27" s="835">
        <f t="shared" si="16"/>
        <v>0.2415621015902758</v>
      </c>
      <c r="Z27" s="834">
        <f>Z26/Y26*100-100</f>
        <v>-4.2372314077247495</v>
      </c>
      <c r="AA27" s="834">
        <f>AA26/Z26*100-100</f>
        <v>-7.8568432825387902</v>
      </c>
      <c r="AB27" s="834">
        <v>-22.075557578516154</v>
      </c>
      <c r="AC27" s="834">
        <v>118.86682242990653</v>
      </c>
      <c r="AD27" s="836">
        <f>AD26/AC26*100-100</f>
        <v>11.416871416871416</v>
      </c>
      <c r="AE27" s="837"/>
      <c r="AG27" s="829"/>
    </row>
    <row r="28" spans="1:37" ht="16.5" hidden="1" customHeight="1" x14ac:dyDescent="0.2">
      <c r="A28" s="881" t="s">
        <v>1053</v>
      </c>
      <c r="B28" s="864"/>
      <c r="C28" s="865">
        <v>800</v>
      </c>
      <c r="D28" s="865">
        <v>721</v>
      </c>
      <c r="E28" s="865">
        <v>714</v>
      </c>
      <c r="F28" s="865">
        <v>646</v>
      </c>
      <c r="G28" s="865">
        <v>662</v>
      </c>
      <c r="H28" s="865">
        <f>H12</f>
        <v>655</v>
      </c>
      <c r="I28" s="865">
        <v>647</v>
      </c>
      <c r="J28" s="865">
        <v>627</v>
      </c>
      <c r="K28" s="865">
        <v>701</v>
      </c>
      <c r="L28" s="866">
        <v>608</v>
      </c>
      <c r="M28" s="866">
        <v>597</v>
      </c>
      <c r="N28" s="865">
        <v>614</v>
      </c>
      <c r="O28" s="866">
        <v>619</v>
      </c>
      <c r="P28" s="867">
        <v>664</v>
      </c>
      <c r="Q28" s="868">
        <v>548</v>
      </c>
      <c r="R28" s="867">
        <v>426</v>
      </c>
      <c r="S28" s="867">
        <v>418</v>
      </c>
      <c r="T28" s="867">
        <v>393</v>
      </c>
      <c r="U28" s="867">
        <v>368</v>
      </c>
      <c r="V28" s="867">
        <v>308</v>
      </c>
      <c r="W28" s="867">
        <v>348</v>
      </c>
      <c r="X28" s="868">
        <v>307</v>
      </c>
      <c r="Y28" s="869">
        <v>331</v>
      </c>
      <c r="Z28" s="867">
        <v>317</v>
      </c>
      <c r="AA28" s="867">
        <v>297</v>
      </c>
      <c r="AB28" s="867">
        <v>237</v>
      </c>
      <c r="AC28" s="867">
        <v>292</v>
      </c>
      <c r="AD28" s="870">
        <v>275</v>
      </c>
      <c r="AE28" s="844">
        <f t="shared" si="12"/>
        <v>308</v>
      </c>
      <c r="AG28" s="829"/>
    </row>
    <row r="29" spans="1:37" ht="16.5" hidden="1" customHeight="1" x14ac:dyDescent="0.2">
      <c r="A29" s="881" t="s">
        <v>880</v>
      </c>
      <c r="B29" s="864"/>
      <c r="C29" s="865">
        <v>5481</v>
      </c>
      <c r="D29" s="865">
        <v>4740</v>
      </c>
      <c r="E29" s="865">
        <v>4560</v>
      </c>
      <c r="F29" s="865">
        <v>4458</v>
      </c>
      <c r="G29" s="865">
        <v>4174</v>
      </c>
      <c r="H29" s="865">
        <f>H13</f>
        <v>4498</v>
      </c>
      <c r="I29" s="865">
        <v>4607</v>
      </c>
      <c r="J29" s="865">
        <v>4481</v>
      </c>
      <c r="K29" s="865">
        <v>4878</v>
      </c>
      <c r="L29" s="866">
        <v>4395</v>
      </c>
      <c r="M29" s="866">
        <v>4178</v>
      </c>
      <c r="N29" s="865">
        <v>4308</v>
      </c>
      <c r="O29" s="866">
        <v>4544</v>
      </c>
      <c r="P29" s="867">
        <v>4029</v>
      </c>
      <c r="Q29" s="868">
        <v>3905</v>
      </c>
      <c r="R29" s="867">
        <v>3182</v>
      </c>
      <c r="S29" s="867">
        <v>3409</v>
      </c>
      <c r="T29" s="867">
        <v>3049</v>
      </c>
      <c r="U29" s="867">
        <v>2831</v>
      </c>
      <c r="V29" s="867">
        <v>2675</v>
      </c>
      <c r="W29" s="867">
        <v>2822</v>
      </c>
      <c r="X29" s="868">
        <v>2747</v>
      </c>
      <c r="Y29" s="869">
        <v>2776</v>
      </c>
      <c r="Z29" s="867">
        <v>2731</v>
      </c>
      <c r="AA29" s="867">
        <v>2492</v>
      </c>
      <c r="AB29" s="867">
        <v>2295</v>
      </c>
      <c r="AC29" s="867">
        <v>2610</v>
      </c>
      <c r="AD29" s="870">
        <v>2910</v>
      </c>
      <c r="AE29" s="844">
        <f t="shared" si="12"/>
        <v>2688.9</v>
      </c>
      <c r="AG29" s="829"/>
    </row>
    <row r="30" spans="1:37" ht="16.5" hidden="1" customHeight="1" thickBot="1" x14ac:dyDescent="0.25">
      <c r="A30" s="883" t="s">
        <v>1054</v>
      </c>
      <c r="B30" s="871"/>
      <c r="C30" s="872">
        <v>12184</v>
      </c>
      <c r="D30" s="872">
        <v>11442</v>
      </c>
      <c r="E30" s="872">
        <v>11674</v>
      </c>
      <c r="F30" s="872">
        <v>13660</v>
      </c>
      <c r="G30" s="872">
        <v>13929</v>
      </c>
      <c r="H30" s="872">
        <f>H14</f>
        <v>16003</v>
      </c>
      <c r="I30" s="872">
        <v>17486</v>
      </c>
      <c r="J30" s="872">
        <v>19442</v>
      </c>
      <c r="K30" s="872">
        <v>21275</v>
      </c>
      <c r="L30" s="873">
        <v>19876</v>
      </c>
      <c r="M30" s="873">
        <v>17595</v>
      </c>
      <c r="N30" s="872">
        <v>18828</v>
      </c>
      <c r="O30" s="873">
        <v>20548</v>
      </c>
      <c r="P30" s="874">
        <v>18366</v>
      </c>
      <c r="Q30" s="875">
        <v>18018</v>
      </c>
      <c r="R30" s="874">
        <v>15151</v>
      </c>
      <c r="S30" s="874">
        <v>14656</v>
      </c>
      <c r="T30" s="874">
        <v>12961</v>
      </c>
      <c r="U30" s="874">
        <v>12443</v>
      </c>
      <c r="V30" s="874">
        <v>11547</v>
      </c>
      <c r="W30" s="874">
        <v>12202</v>
      </c>
      <c r="X30" s="875">
        <v>11849</v>
      </c>
      <c r="Y30" s="876">
        <v>11832</v>
      </c>
      <c r="Z30" s="874">
        <v>11258</v>
      </c>
      <c r="AA30" s="874">
        <v>10393</v>
      </c>
      <c r="AB30" s="874">
        <v>7740</v>
      </c>
      <c r="AC30" s="874">
        <v>9308</v>
      </c>
      <c r="AD30" s="877">
        <v>10419</v>
      </c>
      <c r="AE30" s="858">
        <f t="shared" si="12"/>
        <v>10899.1</v>
      </c>
      <c r="AG30" s="829"/>
    </row>
    <row r="31" spans="1:37" ht="16.5" hidden="1" customHeight="1" x14ac:dyDescent="0.2">
      <c r="A31" s="813"/>
      <c r="H31" s="812"/>
      <c r="I31" s="812"/>
      <c r="J31" s="812"/>
      <c r="K31" s="812"/>
      <c r="L31" s="812"/>
      <c r="M31" s="812"/>
      <c r="N31" s="812"/>
      <c r="O31" s="812"/>
      <c r="P31" s="812"/>
      <c r="Q31" s="812"/>
      <c r="R31" s="812"/>
      <c r="S31" s="812"/>
      <c r="T31" s="812"/>
      <c r="U31" s="812"/>
      <c r="V31" s="882"/>
      <c r="W31" s="882"/>
      <c r="X31" s="882"/>
      <c r="Y31" s="882"/>
      <c r="Z31" s="882"/>
      <c r="AA31" s="882"/>
      <c r="AB31" s="882"/>
      <c r="AC31" s="882"/>
      <c r="AD31" s="882"/>
      <c r="AE31" s="812"/>
    </row>
    <row r="32" spans="1:37" ht="16.5" customHeight="1" x14ac:dyDescent="0.2">
      <c r="H32" s="812"/>
      <c r="I32" s="812"/>
      <c r="J32" s="812"/>
      <c r="K32" s="812"/>
      <c r="L32" s="812"/>
      <c r="M32" s="812"/>
      <c r="N32" s="812"/>
      <c r="O32" s="812"/>
      <c r="P32" s="812"/>
      <c r="Q32" s="812"/>
      <c r="R32" s="812"/>
      <c r="S32" s="812"/>
      <c r="T32" s="812"/>
      <c r="U32" s="812"/>
      <c r="V32" s="812"/>
      <c r="W32" s="812"/>
      <c r="X32" s="812"/>
      <c r="Y32" s="812"/>
      <c r="Z32" s="812"/>
      <c r="AA32" s="812"/>
      <c r="AB32" s="812"/>
      <c r="AC32" s="812"/>
      <c r="AD32" s="812"/>
      <c r="AE32" s="812"/>
    </row>
    <row r="33" spans="1:32" ht="16.5" customHeight="1" x14ac:dyDescent="0.2">
      <c r="H33" s="812"/>
      <c r="I33" s="812"/>
      <c r="J33" s="812"/>
      <c r="K33" s="812"/>
      <c r="L33" s="812"/>
      <c r="M33" s="812"/>
      <c r="N33" s="812"/>
      <c r="O33" s="812"/>
      <c r="T33" s="812"/>
      <c r="U33" s="812"/>
      <c r="V33" s="812"/>
      <c r="W33" s="812"/>
      <c r="X33" s="812"/>
      <c r="Y33" s="812"/>
      <c r="Z33" s="812"/>
      <c r="AA33" s="812"/>
      <c r="AB33" s="812"/>
      <c r="AC33" s="812"/>
      <c r="AD33" s="812"/>
      <c r="AE33" s="812"/>
    </row>
    <row r="34" spans="1:32" ht="16.5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U34" s="812"/>
      <c r="AF34" s="813"/>
    </row>
    <row r="35" spans="1:32" ht="16.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U35" s="812"/>
      <c r="AF35" s="813"/>
    </row>
    <row r="36" spans="1:32" ht="27.7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U36" s="812"/>
      <c r="AF36" s="813"/>
    </row>
    <row r="37" spans="1:32" ht="16.5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U37" s="812"/>
      <c r="AF37" s="813"/>
    </row>
    <row r="38" spans="1:32" ht="16.5" customHeigh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U38" s="812"/>
      <c r="AF38" s="813"/>
    </row>
    <row r="39" spans="1:32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U39" s="812"/>
      <c r="AF39" s="813"/>
    </row>
    <row r="40" spans="1:32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U40" s="812"/>
      <c r="AF40" s="813"/>
    </row>
    <row r="41" spans="1:32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U41" s="812"/>
      <c r="AF41" s="813"/>
    </row>
    <row r="42" spans="1:32" ht="16.5" customHeigh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U42" s="812"/>
      <c r="AF42" s="813"/>
    </row>
    <row r="43" spans="1:32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U43" s="812"/>
      <c r="AF43" s="813"/>
    </row>
    <row r="44" spans="1:32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812"/>
      <c r="T44" s="812"/>
      <c r="U44" s="812"/>
      <c r="AF44" s="813"/>
    </row>
    <row r="45" spans="1:32" x14ac:dyDescent="0.2">
      <c r="H45" s="812"/>
      <c r="I45" s="812"/>
      <c r="J45" s="812"/>
      <c r="K45" s="812"/>
      <c r="L45" s="812"/>
      <c r="M45" s="812"/>
      <c r="N45" s="812"/>
      <c r="O45" s="812"/>
      <c r="P45" s="812"/>
      <c r="Q45" s="812"/>
      <c r="R45" s="812"/>
      <c r="S45" s="812"/>
      <c r="T45" s="812"/>
      <c r="U45" s="812"/>
      <c r="V45" s="812"/>
      <c r="W45" s="812"/>
      <c r="X45" s="812"/>
      <c r="Y45" s="812"/>
      <c r="Z45" s="812"/>
      <c r="AA45" s="812"/>
      <c r="AB45" s="812"/>
      <c r="AC45" s="812"/>
      <c r="AD45" s="812"/>
      <c r="AE45" s="812"/>
    </row>
    <row r="46" spans="1:32" x14ac:dyDescent="0.2">
      <c r="H46" s="812"/>
      <c r="I46" s="812"/>
      <c r="J46" s="812"/>
      <c r="K46" s="812"/>
      <c r="L46" s="812"/>
      <c r="M46" s="812"/>
      <c r="N46" s="812"/>
      <c r="O46" s="812"/>
      <c r="P46" s="812"/>
      <c r="Q46" s="812"/>
      <c r="R46" s="812"/>
      <c r="S46" s="812"/>
      <c r="T46" s="812"/>
      <c r="U46" s="812"/>
      <c r="V46" s="812"/>
      <c r="W46" s="812"/>
      <c r="X46" s="812"/>
      <c r="Y46" s="812"/>
      <c r="Z46" s="812"/>
      <c r="AA46" s="812"/>
      <c r="AB46" s="812"/>
      <c r="AC46" s="812"/>
      <c r="AD46" s="812"/>
      <c r="AE46" s="812"/>
    </row>
    <row r="47" spans="1:32" x14ac:dyDescent="0.2">
      <c r="H47" s="812"/>
      <c r="I47" s="812"/>
      <c r="J47" s="812"/>
      <c r="K47" s="812"/>
      <c r="L47" s="812"/>
      <c r="M47" s="812"/>
      <c r="N47" s="812"/>
      <c r="O47" s="812"/>
      <c r="P47" s="812"/>
      <c r="Q47" s="812"/>
      <c r="R47" s="812"/>
      <c r="S47" s="812"/>
      <c r="T47" s="812"/>
      <c r="U47" s="812"/>
      <c r="V47" s="812"/>
      <c r="W47" s="812"/>
      <c r="X47" s="812"/>
      <c r="Y47" s="812"/>
      <c r="Z47" s="812"/>
      <c r="AA47" s="812"/>
      <c r="AB47" s="812"/>
      <c r="AC47" s="812"/>
      <c r="AD47" s="812"/>
      <c r="AE47" s="812"/>
    </row>
    <row r="48" spans="1:32" x14ac:dyDescent="0.2">
      <c r="H48" s="812"/>
      <c r="I48" s="812"/>
      <c r="J48" s="812"/>
      <c r="K48" s="812"/>
      <c r="L48" s="812"/>
      <c r="M48" s="812"/>
      <c r="N48" s="812"/>
      <c r="O48" s="812"/>
      <c r="P48" s="812"/>
      <c r="Q48" s="812"/>
      <c r="R48" s="812"/>
      <c r="S48" s="812"/>
      <c r="T48" s="812"/>
      <c r="U48" s="812"/>
      <c r="V48" s="812"/>
      <c r="W48" s="812"/>
      <c r="X48" s="812"/>
      <c r="Y48" s="812"/>
      <c r="Z48" s="812"/>
      <c r="AA48" s="812"/>
      <c r="AB48" s="812"/>
      <c r="AC48" s="812"/>
      <c r="AD48" s="812"/>
      <c r="AE48" s="812"/>
    </row>
    <row r="49" spans="8:31" x14ac:dyDescent="0.2">
      <c r="H49" s="812"/>
      <c r="I49" s="812"/>
      <c r="J49" s="812"/>
      <c r="K49" s="812"/>
      <c r="L49" s="812"/>
      <c r="M49" s="812"/>
      <c r="N49" s="812"/>
      <c r="O49" s="812"/>
      <c r="P49" s="812"/>
      <c r="Q49" s="812"/>
      <c r="R49" s="812"/>
      <c r="S49" s="812"/>
      <c r="T49" s="812"/>
      <c r="U49" s="812"/>
      <c r="V49" s="812"/>
      <c r="W49" s="812"/>
      <c r="X49" s="812"/>
      <c r="Y49" s="812"/>
      <c r="Z49" s="812"/>
      <c r="AA49" s="812"/>
      <c r="AB49" s="812"/>
      <c r="AC49" s="812"/>
      <c r="AD49" s="812"/>
      <c r="AE49" s="812"/>
    </row>
    <row r="50" spans="8:31" x14ac:dyDescent="0.2">
      <c r="H50" s="812"/>
      <c r="I50" s="812"/>
      <c r="J50" s="812"/>
      <c r="K50" s="812"/>
      <c r="L50" s="812"/>
      <c r="M50" s="812"/>
      <c r="N50" s="812"/>
      <c r="O50" s="812"/>
      <c r="P50" s="812"/>
      <c r="Q50" s="812"/>
      <c r="R50" s="812"/>
      <c r="S50" s="812"/>
      <c r="T50" s="812"/>
      <c r="U50" s="812"/>
      <c r="V50" s="812"/>
      <c r="W50" s="812"/>
      <c r="X50" s="812"/>
      <c r="Y50" s="812"/>
      <c r="Z50" s="812"/>
      <c r="AA50" s="812"/>
      <c r="AB50" s="812"/>
      <c r="AC50" s="812"/>
      <c r="AD50" s="812"/>
      <c r="AE50" s="812"/>
    </row>
    <row r="51" spans="8:31" x14ac:dyDescent="0.2">
      <c r="H51" s="812"/>
      <c r="I51" s="812"/>
      <c r="J51" s="812"/>
      <c r="K51" s="812"/>
      <c r="L51" s="812"/>
      <c r="M51" s="812"/>
      <c r="N51" s="812"/>
      <c r="O51" s="812"/>
      <c r="P51" s="812"/>
      <c r="Q51" s="812"/>
      <c r="R51" s="812"/>
      <c r="S51" s="812"/>
      <c r="T51" s="812"/>
      <c r="U51" s="812"/>
      <c r="V51" s="812"/>
      <c r="W51" s="812"/>
      <c r="X51" s="812"/>
      <c r="Y51" s="812"/>
      <c r="Z51" s="812"/>
      <c r="AA51" s="812"/>
      <c r="AB51" s="812"/>
      <c r="AC51" s="812"/>
      <c r="AD51" s="812"/>
      <c r="AE51" s="812"/>
    </row>
    <row r="52" spans="8:31" x14ac:dyDescent="0.2">
      <c r="H52" s="812"/>
      <c r="I52" s="812"/>
      <c r="J52" s="812"/>
      <c r="K52" s="812"/>
      <c r="L52" s="812"/>
      <c r="M52" s="812"/>
      <c r="N52" s="812"/>
      <c r="O52" s="812"/>
      <c r="P52" s="812"/>
      <c r="Q52" s="812"/>
      <c r="R52" s="812"/>
      <c r="S52" s="812"/>
      <c r="T52" s="812"/>
      <c r="U52" s="812"/>
      <c r="V52" s="812"/>
      <c r="W52" s="812"/>
      <c r="X52" s="812"/>
      <c r="Y52" s="812"/>
      <c r="Z52" s="812"/>
      <c r="AA52" s="812"/>
      <c r="AB52" s="812"/>
      <c r="AC52" s="812"/>
      <c r="AD52" s="812"/>
      <c r="AE52" s="812"/>
    </row>
    <row r="53" spans="8:31" x14ac:dyDescent="0.2">
      <c r="H53" s="812"/>
      <c r="I53" s="812"/>
      <c r="J53" s="812"/>
      <c r="K53" s="812"/>
      <c r="L53" s="812"/>
      <c r="M53" s="812"/>
      <c r="N53" s="812"/>
      <c r="O53" s="812"/>
      <c r="P53" s="812"/>
      <c r="Q53" s="812"/>
      <c r="R53" s="812"/>
      <c r="S53" s="812"/>
      <c r="T53" s="812"/>
      <c r="U53" s="812"/>
      <c r="V53" s="812"/>
      <c r="W53" s="812"/>
      <c r="X53" s="812"/>
      <c r="Y53" s="812"/>
      <c r="Z53" s="812"/>
      <c r="AA53" s="812"/>
      <c r="AB53" s="812"/>
      <c r="AC53" s="812"/>
      <c r="AD53" s="812"/>
      <c r="AE53" s="812"/>
    </row>
    <row r="54" spans="8:31" x14ac:dyDescent="0.2">
      <c r="H54" s="812"/>
      <c r="I54" s="812"/>
      <c r="J54" s="812"/>
      <c r="K54" s="812"/>
      <c r="L54" s="812"/>
      <c r="M54" s="812"/>
      <c r="N54" s="812"/>
      <c r="O54" s="812"/>
      <c r="P54" s="812"/>
      <c r="Q54" s="812"/>
      <c r="R54" s="812"/>
      <c r="S54" s="812"/>
      <c r="T54" s="812"/>
      <c r="U54" s="812"/>
      <c r="V54" s="812"/>
      <c r="W54" s="812"/>
      <c r="X54" s="812"/>
      <c r="Y54" s="812"/>
      <c r="Z54" s="812"/>
      <c r="AA54" s="812"/>
      <c r="AB54" s="812"/>
      <c r="AC54" s="812"/>
      <c r="AD54" s="812"/>
      <c r="AE54" s="812"/>
    </row>
    <row r="55" spans="8:31" ht="12.75" customHeight="1" x14ac:dyDescent="0.2">
      <c r="H55" s="812"/>
      <c r="I55" s="812"/>
      <c r="J55" s="812"/>
      <c r="K55" s="812"/>
      <c r="L55" s="812"/>
      <c r="M55" s="812"/>
      <c r="N55" s="812"/>
      <c r="O55" s="812"/>
      <c r="P55" s="812"/>
      <c r="Q55" s="812"/>
      <c r="R55" s="812"/>
      <c r="S55" s="812"/>
      <c r="T55" s="812"/>
      <c r="U55" s="812"/>
      <c r="V55" s="812"/>
      <c r="W55" s="812"/>
      <c r="X55" s="812"/>
      <c r="Y55" s="812"/>
      <c r="Z55" s="812"/>
      <c r="AA55" s="812"/>
      <c r="AB55" s="812"/>
      <c r="AC55" s="812"/>
      <c r="AD55" s="812"/>
      <c r="AE55" s="812"/>
    </row>
    <row r="56" spans="8:31" ht="16.5" customHeight="1" x14ac:dyDescent="0.2">
      <c r="H56" s="812"/>
      <c r="I56" s="812"/>
      <c r="J56" s="812"/>
      <c r="K56" s="812"/>
      <c r="L56" s="812"/>
      <c r="M56" s="812"/>
      <c r="N56" s="812"/>
      <c r="O56" s="812"/>
      <c r="P56" s="812"/>
      <c r="Q56" s="812"/>
      <c r="R56" s="812"/>
      <c r="S56" s="812"/>
      <c r="T56" s="812"/>
      <c r="U56" s="812"/>
      <c r="V56" s="812"/>
      <c r="W56" s="812"/>
      <c r="X56" s="812"/>
      <c r="Y56" s="812"/>
      <c r="Z56" s="812"/>
      <c r="AA56" s="812"/>
      <c r="AB56" s="812"/>
      <c r="AC56" s="812"/>
      <c r="AD56" s="812"/>
      <c r="AE56" s="812"/>
    </row>
    <row r="57" spans="8:31" x14ac:dyDescent="0.2">
      <c r="H57" s="812"/>
      <c r="I57" s="812"/>
      <c r="J57" s="812"/>
      <c r="K57" s="812"/>
      <c r="L57" s="812"/>
      <c r="M57" s="812"/>
      <c r="N57" s="812"/>
      <c r="O57" s="812"/>
      <c r="P57" s="812"/>
      <c r="Q57" s="812"/>
      <c r="R57" s="812"/>
      <c r="S57" s="812"/>
      <c r="T57" s="812"/>
      <c r="U57" s="812"/>
      <c r="V57" s="812"/>
      <c r="W57" s="812"/>
      <c r="X57" s="812"/>
      <c r="Y57" s="812"/>
      <c r="Z57" s="812"/>
      <c r="AA57" s="812"/>
      <c r="AB57" s="812"/>
      <c r="AC57" s="812"/>
      <c r="AD57" s="812"/>
      <c r="AE57" s="812"/>
    </row>
    <row r="58" spans="8:31" x14ac:dyDescent="0.2">
      <c r="H58" s="812"/>
      <c r="I58" s="812"/>
      <c r="J58" s="812"/>
      <c r="K58" s="812"/>
      <c r="L58" s="812"/>
      <c r="M58" s="812"/>
      <c r="N58" s="812"/>
      <c r="O58" s="812"/>
      <c r="P58" s="812"/>
      <c r="Q58" s="812"/>
      <c r="R58" s="812"/>
      <c r="S58" s="812"/>
      <c r="T58" s="812"/>
      <c r="U58" s="812"/>
      <c r="V58" s="812"/>
      <c r="W58" s="812"/>
      <c r="X58" s="812"/>
      <c r="Y58" s="812"/>
      <c r="Z58" s="812"/>
      <c r="AA58" s="812"/>
      <c r="AB58" s="812"/>
      <c r="AC58" s="812"/>
      <c r="AD58" s="812"/>
      <c r="AE58" s="812"/>
    </row>
    <row r="59" spans="8:31" x14ac:dyDescent="0.2">
      <c r="H59" s="812"/>
      <c r="I59" s="812"/>
      <c r="J59" s="812"/>
      <c r="K59" s="812"/>
      <c r="L59" s="812"/>
      <c r="M59" s="812"/>
      <c r="N59" s="812"/>
      <c r="O59" s="812"/>
      <c r="P59" s="812"/>
      <c r="Q59" s="812"/>
      <c r="R59" s="812"/>
      <c r="S59" s="812"/>
      <c r="T59" s="812"/>
      <c r="U59" s="812"/>
      <c r="V59" s="812"/>
      <c r="W59" s="812"/>
      <c r="X59" s="812"/>
      <c r="Y59" s="812"/>
      <c r="Z59" s="812"/>
      <c r="AA59" s="812"/>
      <c r="AB59" s="812"/>
      <c r="AC59" s="812"/>
      <c r="AD59" s="812"/>
      <c r="AE59" s="812"/>
    </row>
    <row r="60" spans="8:31" x14ac:dyDescent="0.2">
      <c r="H60" s="812"/>
      <c r="I60" s="812"/>
      <c r="J60" s="812"/>
      <c r="K60" s="812"/>
      <c r="L60" s="812"/>
      <c r="M60" s="812"/>
      <c r="N60" s="812"/>
      <c r="O60" s="812"/>
      <c r="P60" s="812"/>
      <c r="Q60" s="812"/>
      <c r="R60" s="812"/>
      <c r="S60" s="812"/>
      <c r="T60" s="812"/>
      <c r="U60" s="812"/>
      <c r="V60" s="812"/>
      <c r="W60" s="812"/>
      <c r="X60" s="812"/>
      <c r="Y60" s="812"/>
      <c r="Z60" s="812"/>
      <c r="AA60" s="812"/>
      <c r="AB60" s="812"/>
      <c r="AC60" s="812"/>
      <c r="AD60" s="812"/>
      <c r="AE60" s="812"/>
    </row>
    <row r="61" spans="8:31" x14ac:dyDescent="0.2">
      <c r="H61" s="812"/>
      <c r="I61" s="812"/>
      <c r="J61" s="812"/>
      <c r="K61" s="812"/>
      <c r="L61" s="812"/>
      <c r="M61" s="812"/>
      <c r="N61" s="812"/>
      <c r="O61" s="812"/>
      <c r="P61" s="812"/>
      <c r="Q61" s="812"/>
      <c r="R61" s="812"/>
      <c r="S61" s="812"/>
      <c r="T61" s="812"/>
      <c r="U61" s="812"/>
      <c r="V61" s="812"/>
      <c r="W61" s="812"/>
      <c r="X61" s="812"/>
      <c r="Y61" s="812"/>
      <c r="Z61" s="812"/>
      <c r="AA61" s="812"/>
      <c r="AB61" s="812"/>
      <c r="AC61" s="812"/>
      <c r="AD61" s="812"/>
      <c r="AE61" s="812"/>
    </row>
    <row r="62" spans="8:31" x14ac:dyDescent="0.2">
      <c r="H62" s="812"/>
      <c r="I62" s="812"/>
      <c r="J62" s="812"/>
      <c r="K62" s="812"/>
      <c r="L62" s="812"/>
      <c r="M62" s="812"/>
      <c r="N62" s="812"/>
      <c r="O62" s="812"/>
      <c r="P62" s="812"/>
      <c r="Q62" s="812"/>
      <c r="R62" s="812"/>
      <c r="S62" s="812"/>
      <c r="T62" s="812"/>
      <c r="U62" s="812"/>
      <c r="V62" s="812"/>
      <c r="W62" s="812"/>
      <c r="X62" s="812"/>
      <c r="Y62" s="812"/>
      <c r="Z62" s="812"/>
      <c r="AA62" s="812"/>
      <c r="AB62" s="812"/>
      <c r="AC62" s="812"/>
      <c r="AD62" s="812"/>
      <c r="AE62" s="812"/>
    </row>
    <row r="63" spans="8:31" x14ac:dyDescent="0.2">
      <c r="H63" s="812"/>
      <c r="I63" s="812"/>
      <c r="J63" s="812"/>
      <c r="K63" s="812"/>
      <c r="L63" s="812"/>
      <c r="M63" s="812"/>
      <c r="N63" s="812"/>
      <c r="O63" s="812"/>
      <c r="P63" s="812"/>
      <c r="Q63" s="812"/>
      <c r="R63" s="812"/>
      <c r="S63" s="812"/>
      <c r="T63" s="812"/>
      <c r="U63" s="812"/>
      <c r="V63" s="812"/>
      <c r="W63" s="812"/>
      <c r="X63" s="812"/>
      <c r="Y63" s="812"/>
      <c r="Z63" s="812"/>
      <c r="AA63" s="812"/>
      <c r="AB63" s="812"/>
      <c r="AC63" s="812"/>
      <c r="AD63" s="812"/>
      <c r="AE63" s="812"/>
    </row>
    <row r="64" spans="8:31" x14ac:dyDescent="0.2">
      <c r="H64" s="812"/>
      <c r="I64" s="812"/>
      <c r="J64" s="812"/>
      <c r="K64" s="812"/>
      <c r="L64" s="812"/>
      <c r="M64" s="812"/>
      <c r="N64" s="812"/>
      <c r="O64" s="812"/>
      <c r="P64" s="812"/>
      <c r="Q64" s="812"/>
      <c r="R64" s="812"/>
      <c r="S64" s="812"/>
      <c r="T64" s="812"/>
      <c r="U64" s="812"/>
      <c r="V64" s="812"/>
      <c r="W64" s="812"/>
      <c r="X64" s="812"/>
      <c r="Y64" s="812"/>
      <c r="Z64" s="812"/>
      <c r="AA64" s="812"/>
      <c r="AB64" s="812"/>
      <c r="AC64" s="812"/>
      <c r="AD64" s="812"/>
      <c r="AE64" s="812"/>
    </row>
    <row r="65" spans="8:31" x14ac:dyDescent="0.2">
      <c r="H65" s="812"/>
      <c r="I65" s="812"/>
      <c r="J65" s="812"/>
      <c r="K65" s="812"/>
      <c r="L65" s="812"/>
      <c r="M65" s="812"/>
      <c r="N65" s="812"/>
      <c r="O65" s="812"/>
      <c r="P65" s="812"/>
      <c r="Q65" s="812"/>
      <c r="R65" s="812"/>
      <c r="S65" s="812"/>
      <c r="T65" s="812"/>
      <c r="U65" s="812"/>
      <c r="V65" s="812"/>
      <c r="W65" s="812"/>
      <c r="X65" s="812"/>
      <c r="Y65" s="812"/>
      <c r="Z65" s="812"/>
      <c r="AA65" s="812"/>
      <c r="AB65" s="812"/>
      <c r="AC65" s="812"/>
      <c r="AD65" s="812"/>
      <c r="AE65" s="812"/>
    </row>
    <row r="66" spans="8:31" x14ac:dyDescent="0.2">
      <c r="H66" s="812"/>
      <c r="I66" s="812"/>
      <c r="J66" s="812"/>
      <c r="K66" s="812"/>
      <c r="L66" s="812"/>
      <c r="M66" s="812"/>
      <c r="N66" s="812"/>
      <c r="O66" s="812"/>
      <c r="P66" s="812"/>
      <c r="Q66" s="812"/>
      <c r="R66" s="812"/>
      <c r="S66" s="812"/>
      <c r="T66" s="812"/>
      <c r="U66" s="812"/>
      <c r="V66" s="812"/>
      <c r="W66" s="812"/>
      <c r="X66" s="812"/>
      <c r="Y66" s="812"/>
      <c r="Z66" s="812"/>
      <c r="AA66" s="812"/>
      <c r="AB66" s="812"/>
      <c r="AC66" s="812"/>
      <c r="AD66" s="812"/>
      <c r="AE66" s="812"/>
    </row>
    <row r="67" spans="8:31" x14ac:dyDescent="0.2">
      <c r="H67" s="812"/>
      <c r="I67" s="812"/>
      <c r="J67" s="812"/>
      <c r="K67" s="812"/>
      <c r="L67" s="812"/>
      <c r="M67" s="812"/>
      <c r="N67" s="812"/>
      <c r="O67" s="812"/>
      <c r="P67" s="812"/>
      <c r="Q67" s="812"/>
      <c r="R67" s="812"/>
      <c r="S67" s="812"/>
      <c r="T67" s="812"/>
      <c r="U67" s="812"/>
      <c r="V67" s="812"/>
      <c r="W67" s="812"/>
      <c r="X67" s="812"/>
      <c r="Y67" s="812"/>
      <c r="Z67" s="812"/>
      <c r="AA67" s="812"/>
      <c r="AB67" s="812"/>
      <c r="AC67" s="812"/>
      <c r="AD67" s="812"/>
      <c r="AE67" s="812"/>
    </row>
    <row r="68" spans="8:31" x14ac:dyDescent="0.2">
      <c r="H68" s="812"/>
      <c r="I68" s="812"/>
      <c r="J68" s="812"/>
      <c r="K68" s="812"/>
      <c r="L68" s="812"/>
      <c r="M68" s="812"/>
      <c r="N68" s="812"/>
      <c r="O68" s="812"/>
      <c r="P68" s="812"/>
      <c r="Q68" s="812"/>
      <c r="R68" s="812"/>
      <c r="S68" s="812"/>
      <c r="T68" s="812"/>
      <c r="U68" s="812"/>
      <c r="V68" s="812"/>
      <c r="W68" s="812"/>
      <c r="X68" s="812"/>
      <c r="Y68" s="812"/>
      <c r="Z68" s="812"/>
      <c r="AA68" s="812"/>
      <c r="AB68" s="812"/>
      <c r="AC68" s="812"/>
      <c r="AD68" s="812"/>
      <c r="AE68" s="812"/>
    </row>
    <row r="69" spans="8:31" x14ac:dyDescent="0.2">
      <c r="H69" s="812"/>
      <c r="I69" s="812"/>
      <c r="J69" s="812"/>
      <c r="K69" s="812"/>
      <c r="L69" s="812"/>
      <c r="M69" s="812"/>
      <c r="N69" s="812"/>
      <c r="O69" s="812"/>
      <c r="P69" s="812"/>
      <c r="Q69" s="812"/>
      <c r="R69" s="812"/>
      <c r="S69" s="812"/>
      <c r="T69" s="812"/>
      <c r="U69" s="812"/>
      <c r="V69" s="812"/>
      <c r="W69" s="812"/>
      <c r="X69" s="812"/>
      <c r="Y69" s="812"/>
      <c r="Z69" s="812"/>
      <c r="AA69" s="812"/>
      <c r="AB69" s="812"/>
      <c r="AC69" s="812"/>
      <c r="AD69" s="812"/>
      <c r="AE69" s="812"/>
    </row>
    <row r="70" spans="8:31" x14ac:dyDescent="0.2">
      <c r="H70" s="812"/>
      <c r="I70" s="812"/>
      <c r="J70" s="812"/>
      <c r="K70" s="812"/>
      <c r="L70" s="812"/>
      <c r="M70" s="812"/>
      <c r="N70" s="812"/>
      <c r="O70" s="812"/>
      <c r="P70" s="812"/>
      <c r="Q70" s="812"/>
      <c r="R70" s="812"/>
      <c r="S70" s="812"/>
      <c r="T70" s="812"/>
      <c r="U70" s="812"/>
      <c r="V70" s="812"/>
      <c r="W70" s="812"/>
      <c r="X70" s="812"/>
      <c r="Y70" s="812"/>
      <c r="Z70" s="812"/>
      <c r="AA70" s="812"/>
      <c r="AB70" s="812"/>
      <c r="AC70" s="812"/>
      <c r="AD70" s="812"/>
      <c r="AE70" s="812"/>
    </row>
    <row r="71" spans="8:31" x14ac:dyDescent="0.2">
      <c r="H71" s="812"/>
      <c r="I71" s="812"/>
      <c r="J71" s="812"/>
      <c r="K71" s="812"/>
      <c r="L71" s="812"/>
      <c r="M71" s="812"/>
      <c r="N71" s="812"/>
      <c r="O71" s="812"/>
      <c r="P71" s="812"/>
      <c r="Q71" s="812"/>
      <c r="R71" s="812"/>
      <c r="S71" s="812"/>
      <c r="T71" s="812"/>
      <c r="U71" s="812"/>
      <c r="V71" s="812"/>
      <c r="W71" s="812"/>
      <c r="X71" s="812"/>
      <c r="Y71" s="812"/>
      <c r="Z71" s="812"/>
      <c r="AA71" s="812"/>
      <c r="AB71" s="812"/>
      <c r="AC71" s="812"/>
      <c r="AD71" s="812"/>
      <c r="AE71" s="812"/>
    </row>
    <row r="72" spans="8:31" x14ac:dyDescent="0.2">
      <c r="H72" s="812"/>
      <c r="I72" s="812"/>
      <c r="J72" s="812"/>
      <c r="K72" s="812"/>
      <c r="L72" s="812"/>
      <c r="M72" s="812"/>
      <c r="N72" s="812"/>
      <c r="O72" s="812"/>
      <c r="P72" s="812"/>
      <c r="Q72" s="812"/>
      <c r="R72" s="812"/>
      <c r="S72" s="812"/>
      <c r="T72" s="812"/>
      <c r="U72" s="812"/>
      <c r="V72" s="812"/>
      <c r="W72" s="812"/>
      <c r="X72" s="812"/>
      <c r="Y72" s="812"/>
      <c r="Z72" s="812"/>
      <c r="AA72" s="812"/>
      <c r="AB72" s="812"/>
      <c r="AC72" s="812"/>
      <c r="AD72" s="812"/>
      <c r="AE72" s="812"/>
    </row>
    <row r="73" spans="8:31" x14ac:dyDescent="0.2">
      <c r="H73" s="812"/>
      <c r="I73" s="812"/>
      <c r="J73" s="812"/>
      <c r="K73" s="812"/>
      <c r="L73" s="812"/>
      <c r="M73" s="812"/>
      <c r="N73" s="812"/>
      <c r="O73" s="812"/>
      <c r="P73" s="812"/>
      <c r="Q73" s="812"/>
      <c r="R73" s="812"/>
      <c r="S73" s="812"/>
      <c r="T73" s="812"/>
      <c r="U73" s="812"/>
      <c r="V73" s="812"/>
      <c r="W73" s="812"/>
      <c r="X73" s="812"/>
      <c r="Y73" s="812"/>
      <c r="Z73" s="812"/>
      <c r="AA73" s="812"/>
      <c r="AB73" s="812"/>
      <c r="AC73" s="812"/>
      <c r="AD73" s="812"/>
      <c r="AE73" s="812"/>
    </row>
    <row r="74" spans="8:31" x14ac:dyDescent="0.2">
      <c r="H74" s="812"/>
      <c r="I74" s="812"/>
      <c r="J74" s="812"/>
      <c r="K74" s="812"/>
      <c r="L74" s="812"/>
      <c r="M74" s="812"/>
      <c r="N74" s="812"/>
      <c r="O74" s="812"/>
      <c r="P74" s="812"/>
      <c r="Q74" s="812"/>
      <c r="R74" s="812"/>
      <c r="S74" s="812"/>
      <c r="T74" s="812"/>
      <c r="U74" s="812"/>
      <c r="V74" s="812"/>
      <c r="W74" s="812"/>
      <c r="X74" s="812"/>
      <c r="Y74" s="812"/>
      <c r="Z74" s="812"/>
      <c r="AA74" s="812"/>
      <c r="AB74" s="812"/>
      <c r="AC74" s="812"/>
      <c r="AD74" s="812"/>
      <c r="AE74" s="812"/>
    </row>
    <row r="75" spans="8:31" x14ac:dyDescent="0.2">
      <c r="H75" s="812"/>
      <c r="I75" s="812"/>
      <c r="J75" s="812"/>
      <c r="K75" s="812"/>
      <c r="L75" s="812"/>
      <c r="M75" s="812"/>
      <c r="N75" s="812"/>
      <c r="O75" s="812"/>
      <c r="P75" s="812"/>
      <c r="Q75" s="812"/>
      <c r="R75" s="812"/>
      <c r="S75" s="812"/>
      <c r="T75" s="812"/>
      <c r="U75" s="812"/>
      <c r="V75" s="812"/>
      <c r="W75" s="812"/>
      <c r="X75" s="812"/>
      <c r="Y75" s="812"/>
      <c r="Z75" s="812"/>
      <c r="AA75" s="812"/>
      <c r="AB75" s="812"/>
      <c r="AC75" s="812"/>
      <c r="AD75" s="812"/>
      <c r="AE75" s="812"/>
    </row>
    <row r="76" spans="8:31" x14ac:dyDescent="0.2">
      <c r="H76" s="812"/>
      <c r="I76" s="812"/>
      <c r="J76" s="812"/>
      <c r="K76" s="812"/>
      <c r="L76" s="812"/>
      <c r="M76" s="812"/>
      <c r="N76" s="812"/>
      <c r="O76" s="812"/>
      <c r="P76" s="812"/>
      <c r="Q76" s="812"/>
      <c r="R76" s="812"/>
      <c r="S76" s="812"/>
      <c r="T76" s="812"/>
      <c r="U76" s="812"/>
      <c r="V76" s="812"/>
      <c r="W76" s="812"/>
      <c r="X76" s="812"/>
      <c r="Y76" s="812"/>
      <c r="Z76" s="812"/>
      <c r="AA76" s="812"/>
      <c r="AB76" s="812"/>
      <c r="AC76" s="812"/>
      <c r="AD76" s="812"/>
      <c r="AE76" s="812"/>
    </row>
    <row r="77" spans="8:31" x14ac:dyDescent="0.2">
      <c r="H77" s="812"/>
      <c r="I77" s="812"/>
      <c r="J77" s="812"/>
      <c r="K77" s="812"/>
      <c r="L77" s="812"/>
      <c r="M77" s="812"/>
      <c r="N77" s="812"/>
      <c r="O77" s="812"/>
      <c r="P77" s="812"/>
      <c r="Q77" s="812"/>
      <c r="R77" s="812"/>
      <c r="S77" s="812"/>
      <c r="T77" s="812"/>
      <c r="U77" s="812"/>
      <c r="V77" s="812"/>
      <c r="W77" s="812"/>
      <c r="X77" s="812"/>
      <c r="Y77" s="812"/>
      <c r="Z77" s="812"/>
      <c r="AA77" s="812"/>
      <c r="AB77" s="812"/>
      <c r="AC77" s="812"/>
      <c r="AD77" s="812"/>
      <c r="AE77" s="812"/>
    </row>
    <row r="78" spans="8:31" x14ac:dyDescent="0.2">
      <c r="H78" s="812"/>
      <c r="I78" s="812"/>
      <c r="J78" s="812"/>
      <c r="K78" s="812"/>
      <c r="L78" s="812"/>
      <c r="M78" s="812"/>
      <c r="N78" s="812"/>
      <c r="O78" s="812"/>
      <c r="P78" s="812"/>
      <c r="Q78" s="812"/>
      <c r="R78" s="812"/>
      <c r="S78" s="812"/>
      <c r="T78" s="812"/>
      <c r="U78" s="812"/>
      <c r="V78" s="812"/>
      <c r="W78" s="812"/>
      <c r="X78" s="812"/>
      <c r="Y78" s="812"/>
      <c r="Z78" s="812"/>
      <c r="AA78" s="812"/>
      <c r="AB78" s="812"/>
      <c r="AC78" s="812"/>
      <c r="AD78" s="812"/>
      <c r="AE78" s="812"/>
    </row>
    <row r="79" spans="8:31" x14ac:dyDescent="0.2">
      <c r="H79" s="812"/>
      <c r="I79" s="812"/>
      <c r="J79" s="812"/>
      <c r="K79" s="812"/>
      <c r="L79" s="812"/>
      <c r="M79" s="812"/>
      <c r="N79" s="812"/>
      <c r="O79" s="812"/>
      <c r="P79" s="812"/>
      <c r="Q79" s="812"/>
      <c r="R79" s="812"/>
      <c r="S79" s="812"/>
      <c r="T79" s="812"/>
      <c r="U79" s="812"/>
      <c r="V79" s="812"/>
      <c r="W79" s="812"/>
      <c r="X79" s="812"/>
      <c r="Y79" s="812"/>
      <c r="Z79" s="812"/>
      <c r="AA79" s="812"/>
      <c r="AB79" s="812"/>
      <c r="AC79" s="812"/>
      <c r="AD79" s="812"/>
      <c r="AE79" s="812"/>
    </row>
    <row r="80" spans="8:31" x14ac:dyDescent="0.2">
      <c r="H80" s="812"/>
      <c r="I80" s="812"/>
      <c r="J80" s="812"/>
      <c r="K80" s="812"/>
      <c r="L80" s="812"/>
      <c r="M80" s="812"/>
      <c r="N80" s="812"/>
      <c r="O80" s="812"/>
      <c r="P80" s="812"/>
      <c r="Q80" s="812"/>
      <c r="R80" s="812"/>
      <c r="S80" s="812"/>
      <c r="T80" s="812"/>
      <c r="U80" s="812"/>
      <c r="V80" s="812"/>
      <c r="W80" s="812"/>
      <c r="X80" s="812"/>
      <c r="Y80" s="812"/>
      <c r="Z80" s="812"/>
      <c r="AA80" s="812"/>
      <c r="AB80" s="812"/>
      <c r="AC80" s="812"/>
      <c r="AD80" s="812"/>
      <c r="AE80" s="812"/>
    </row>
    <row r="81" spans="8:31" x14ac:dyDescent="0.2">
      <c r="H81" s="812"/>
      <c r="I81" s="812"/>
      <c r="J81" s="812"/>
      <c r="K81" s="812"/>
      <c r="L81" s="812"/>
      <c r="M81" s="812"/>
      <c r="N81" s="812"/>
      <c r="O81" s="812"/>
      <c r="P81" s="812"/>
      <c r="Q81" s="812"/>
      <c r="R81" s="812"/>
      <c r="S81" s="812"/>
      <c r="T81" s="812"/>
      <c r="U81" s="812"/>
      <c r="V81" s="812"/>
      <c r="W81" s="812"/>
      <c r="X81" s="812"/>
      <c r="Y81" s="812"/>
      <c r="Z81" s="812"/>
      <c r="AA81" s="812"/>
      <c r="AB81" s="812"/>
      <c r="AC81" s="812"/>
      <c r="AD81" s="812"/>
      <c r="AE81" s="812"/>
    </row>
    <row r="82" spans="8:31" x14ac:dyDescent="0.2">
      <c r="H82" s="812"/>
      <c r="I82" s="812"/>
      <c r="J82" s="812"/>
      <c r="K82" s="812"/>
      <c r="L82" s="812"/>
      <c r="M82" s="812"/>
      <c r="N82" s="812"/>
      <c r="O82" s="812"/>
      <c r="P82" s="812"/>
      <c r="Q82" s="812"/>
      <c r="R82" s="812"/>
      <c r="S82" s="812"/>
      <c r="T82" s="812"/>
      <c r="U82" s="812"/>
      <c r="V82" s="812"/>
      <c r="W82" s="812"/>
      <c r="X82" s="812"/>
      <c r="Y82" s="812"/>
      <c r="Z82" s="812"/>
      <c r="AA82" s="812"/>
      <c r="AB82" s="812"/>
      <c r="AC82" s="812"/>
      <c r="AD82" s="812"/>
      <c r="AE82" s="812"/>
    </row>
    <row r="83" spans="8:31" x14ac:dyDescent="0.2">
      <c r="H83" s="812"/>
      <c r="I83" s="812"/>
      <c r="J83" s="812"/>
      <c r="K83" s="812"/>
      <c r="L83" s="812"/>
      <c r="M83" s="812"/>
      <c r="N83" s="812"/>
      <c r="O83" s="812"/>
      <c r="P83" s="812"/>
      <c r="Q83" s="812"/>
      <c r="R83" s="812"/>
      <c r="S83" s="812"/>
      <c r="T83" s="812"/>
      <c r="U83" s="812"/>
      <c r="V83" s="812"/>
      <c r="W83" s="812"/>
      <c r="X83" s="812"/>
      <c r="Y83" s="812"/>
      <c r="Z83" s="812"/>
      <c r="AA83" s="812"/>
      <c r="AB83" s="812"/>
      <c r="AC83" s="812"/>
      <c r="AD83" s="812"/>
      <c r="AE83" s="812"/>
    </row>
    <row r="84" spans="8:31" x14ac:dyDescent="0.2">
      <c r="H84" s="812"/>
      <c r="I84" s="812"/>
      <c r="J84" s="812"/>
      <c r="K84" s="812"/>
      <c r="L84" s="812"/>
      <c r="M84" s="812"/>
      <c r="N84" s="812"/>
      <c r="O84" s="812"/>
      <c r="P84" s="812"/>
      <c r="Q84" s="812"/>
      <c r="R84" s="812"/>
      <c r="S84" s="812"/>
      <c r="T84" s="812"/>
      <c r="U84" s="812"/>
      <c r="V84" s="812"/>
      <c r="W84" s="812"/>
      <c r="X84" s="812"/>
      <c r="Y84" s="812"/>
      <c r="Z84" s="812"/>
      <c r="AA84" s="812"/>
      <c r="AB84" s="812"/>
      <c r="AC84" s="812"/>
      <c r="AD84" s="812"/>
      <c r="AE84" s="812"/>
    </row>
    <row r="85" spans="8:31" x14ac:dyDescent="0.2">
      <c r="H85" s="812"/>
      <c r="I85" s="812"/>
      <c r="J85" s="812"/>
      <c r="K85" s="812"/>
      <c r="L85" s="812"/>
      <c r="M85" s="812"/>
      <c r="N85" s="812"/>
      <c r="O85" s="812"/>
      <c r="P85" s="812"/>
      <c r="Q85" s="812"/>
      <c r="R85" s="812"/>
      <c r="S85" s="812"/>
      <c r="T85" s="812"/>
      <c r="U85" s="812"/>
      <c r="V85" s="812"/>
      <c r="W85" s="812"/>
      <c r="X85" s="812"/>
      <c r="Y85" s="812"/>
      <c r="Z85" s="812"/>
      <c r="AA85" s="812"/>
      <c r="AB85" s="812"/>
      <c r="AC85" s="812"/>
      <c r="AD85" s="812"/>
      <c r="AE85" s="812"/>
    </row>
    <row r="86" spans="8:31" x14ac:dyDescent="0.2">
      <c r="H86" s="812"/>
      <c r="I86" s="812"/>
      <c r="J86" s="812"/>
      <c r="K86" s="812"/>
      <c r="L86" s="812"/>
      <c r="M86" s="812"/>
      <c r="N86" s="812"/>
      <c r="O86" s="812"/>
      <c r="P86" s="812"/>
      <c r="Q86" s="812"/>
      <c r="R86" s="812"/>
      <c r="S86" s="812"/>
      <c r="T86" s="812"/>
      <c r="U86" s="812"/>
      <c r="V86" s="812"/>
      <c r="W86" s="812"/>
      <c r="X86" s="812"/>
      <c r="Y86" s="812"/>
      <c r="Z86" s="812"/>
      <c r="AA86" s="812"/>
      <c r="AB86" s="812"/>
      <c r="AC86" s="812"/>
      <c r="AD86" s="812"/>
      <c r="AE86" s="812"/>
    </row>
    <row r="87" spans="8:31" x14ac:dyDescent="0.2">
      <c r="H87" s="812"/>
      <c r="I87" s="812"/>
      <c r="J87" s="812"/>
      <c r="K87" s="812"/>
      <c r="L87" s="812"/>
      <c r="M87" s="812"/>
      <c r="N87" s="812"/>
      <c r="O87" s="812"/>
      <c r="P87" s="812"/>
      <c r="Q87" s="812"/>
      <c r="R87" s="812"/>
      <c r="S87" s="812"/>
      <c r="T87" s="812"/>
      <c r="U87" s="812"/>
      <c r="V87" s="812"/>
      <c r="W87" s="812"/>
      <c r="X87" s="812"/>
      <c r="Y87" s="812"/>
      <c r="Z87" s="812"/>
      <c r="AA87" s="812"/>
      <c r="AB87" s="812"/>
      <c r="AC87" s="812"/>
      <c r="AD87" s="812"/>
      <c r="AE87" s="812"/>
    </row>
    <row r="88" spans="8:31" x14ac:dyDescent="0.2">
      <c r="H88" s="812"/>
      <c r="I88" s="812"/>
      <c r="J88" s="812"/>
      <c r="K88" s="812"/>
      <c r="L88" s="812"/>
      <c r="M88" s="812"/>
      <c r="N88" s="812"/>
      <c r="O88" s="812"/>
      <c r="P88" s="812"/>
      <c r="Q88" s="812"/>
      <c r="R88" s="812"/>
      <c r="S88" s="812"/>
      <c r="T88" s="812"/>
      <c r="U88" s="812"/>
      <c r="V88" s="812"/>
      <c r="W88" s="812"/>
      <c r="X88" s="812"/>
      <c r="Y88" s="812"/>
      <c r="Z88" s="812"/>
      <c r="AA88" s="812"/>
      <c r="AB88" s="812"/>
      <c r="AC88" s="812"/>
      <c r="AD88" s="812"/>
      <c r="AE88" s="812"/>
    </row>
    <row r="89" spans="8:31" x14ac:dyDescent="0.2">
      <c r="H89" s="812"/>
      <c r="I89" s="812"/>
      <c r="J89" s="812"/>
      <c r="K89" s="812"/>
      <c r="L89" s="812"/>
      <c r="M89" s="812"/>
      <c r="N89" s="812"/>
      <c r="O89" s="812"/>
      <c r="P89" s="812"/>
      <c r="Q89" s="812"/>
      <c r="R89" s="812"/>
      <c r="S89" s="812"/>
      <c r="T89" s="812"/>
      <c r="U89" s="812"/>
      <c r="V89" s="812"/>
      <c r="W89" s="812"/>
      <c r="X89" s="812"/>
      <c r="Y89" s="812"/>
      <c r="Z89" s="812"/>
      <c r="AA89" s="812"/>
      <c r="AB89" s="812"/>
      <c r="AC89" s="812"/>
      <c r="AD89" s="812"/>
      <c r="AE89" s="812"/>
    </row>
    <row r="90" spans="8:31" x14ac:dyDescent="0.2">
      <c r="H90" s="812"/>
      <c r="I90" s="812"/>
      <c r="J90" s="812"/>
      <c r="K90" s="812"/>
      <c r="L90" s="812"/>
      <c r="M90" s="812"/>
      <c r="N90" s="812"/>
      <c r="O90" s="812"/>
      <c r="P90" s="812"/>
      <c r="Q90" s="812"/>
      <c r="R90" s="812"/>
      <c r="S90" s="812"/>
      <c r="T90" s="812"/>
      <c r="U90" s="812"/>
      <c r="V90" s="812"/>
      <c r="W90" s="812"/>
      <c r="X90" s="812"/>
      <c r="Y90" s="812"/>
      <c r="Z90" s="812"/>
      <c r="AA90" s="812"/>
      <c r="AB90" s="812"/>
      <c r="AC90" s="812"/>
      <c r="AD90" s="812"/>
      <c r="AE90" s="812"/>
    </row>
    <row r="91" spans="8:31" x14ac:dyDescent="0.2">
      <c r="H91" s="812"/>
      <c r="I91" s="812"/>
      <c r="J91" s="812"/>
      <c r="K91" s="812"/>
      <c r="L91" s="812"/>
      <c r="M91" s="812"/>
      <c r="N91" s="812"/>
      <c r="O91" s="812"/>
      <c r="P91" s="812"/>
      <c r="Q91" s="812"/>
      <c r="R91" s="812"/>
      <c r="S91" s="812"/>
      <c r="T91" s="812"/>
      <c r="U91" s="812"/>
      <c r="V91" s="812"/>
      <c r="W91" s="812"/>
      <c r="X91" s="812"/>
      <c r="Y91" s="812"/>
      <c r="Z91" s="812"/>
      <c r="AA91" s="812"/>
      <c r="AB91" s="812"/>
      <c r="AC91" s="812"/>
      <c r="AD91" s="812"/>
      <c r="AE91" s="812"/>
    </row>
    <row r="92" spans="8:31" x14ac:dyDescent="0.2">
      <c r="H92" s="812"/>
      <c r="I92" s="812"/>
      <c r="J92" s="812"/>
      <c r="K92" s="812"/>
      <c r="L92" s="812"/>
      <c r="M92" s="812"/>
      <c r="N92" s="812"/>
      <c r="O92" s="812"/>
      <c r="P92" s="812"/>
      <c r="Q92" s="812"/>
      <c r="R92" s="812"/>
      <c r="S92" s="812"/>
      <c r="T92" s="812"/>
      <c r="U92" s="812"/>
      <c r="V92" s="812"/>
      <c r="W92" s="812"/>
      <c r="X92" s="812"/>
      <c r="Y92" s="812"/>
      <c r="Z92" s="812"/>
      <c r="AA92" s="812"/>
      <c r="AB92" s="812"/>
      <c r="AC92" s="812"/>
      <c r="AD92" s="812"/>
      <c r="AE92" s="812"/>
    </row>
    <row r="93" spans="8:31" x14ac:dyDescent="0.2">
      <c r="H93" s="812"/>
      <c r="I93" s="812"/>
      <c r="J93" s="812"/>
      <c r="K93" s="812"/>
      <c r="L93" s="812"/>
      <c r="M93" s="812"/>
      <c r="N93" s="812"/>
      <c r="O93" s="812"/>
      <c r="P93" s="812"/>
      <c r="Q93" s="812"/>
      <c r="R93" s="812"/>
      <c r="S93" s="812"/>
      <c r="T93" s="812"/>
      <c r="U93" s="812"/>
      <c r="V93" s="812"/>
      <c r="W93" s="812"/>
      <c r="X93" s="812"/>
      <c r="Y93" s="812"/>
      <c r="Z93" s="812"/>
      <c r="AA93" s="812"/>
      <c r="AB93" s="812"/>
      <c r="AC93" s="812"/>
      <c r="AD93" s="812"/>
      <c r="AE93" s="812"/>
    </row>
    <row r="94" spans="8:31" x14ac:dyDescent="0.2">
      <c r="H94" s="812"/>
      <c r="I94" s="812"/>
      <c r="J94" s="812"/>
      <c r="K94" s="812"/>
      <c r="L94" s="812"/>
      <c r="M94" s="812"/>
      <c r="N94" s="812"/>
      <c r="O94" s="812"/>
      <c r="P94" s="812"/>
      <c r="Q94" s="812"/>
      <c r="R94" s="812"/>
      <c r="S94" s="812"/>
      <c r="T94" s="812"/>
      <c r="U94" s="812"/>
      <c r="V94" s="812"/>
      <c r="W94" s="812"/>
      <c r="X94" s="812"/>
      <c r="Y94" s="812"/>
      <c r="Z94" s="812"/>
      <c r="AA94" s="812"/>
      <c r="AB94" s="812"/>
      <c r="AC94" s="812"/>
      <c r="AD94" s="812"/>
      <c r="AE94" s="812"/>
    </row>
    <row r="95" spans="8:31" x14ac:dyDescent="0.2">
      <c r="H95" s="812"/>
      <c r="I95" s="812"/>
      <c r="J95" s="812"/>
      <c r="K95" s="812"/>
      <c r="L95" s="812"/>
      <c r="M95" s="812"/>
      <c r="N95" s="812"/>
      <c r="O95" s="812"/>
      <c r="P95" s="812"/>
      <c r="Q95" s="812"/>
      <c r="R95" s="812"/>
      <c r="S95" s="812"/>
      <c r="T95" s="812"/>
      <c r="U95" s="812"/>
      <c r="V95" s="812"/>
      <c r="W95" s="812"/>
      <c r="X95" s="812"/>
      <c r="Y95" s="812"/>
      <c r="Z95" s="812"/>
      <c r="AA95" s="812"/>
      <c r="AB95" s="812"/>
      <c r="AC95" s="812"/>
      <c r="AD95" s="812"/>
      <c r="AE95" s="812"/>
    </row>
    <row r="96" spans="8:31" x14ac:dyDescent="0.2">
      <c r="H96" s="812"/>
      <c r="I96" s="812"/>
      <c r="J96" s="812"/>
      <c r="K96" s="812"/>
      <c r="L96" s="812"/>
      <c r="M96" s="812"/>
      <c r="N96" s="812"/>
      <c r="O96" s="812"/>
      <c r="P96" s="812"/>
      <c r="Q96" s="812"/>
      <c r="R96" s="812"/>
      <c r="S96" s="812"/>
      <c r="T96" s="812"/>
      <c r="U96" s="812"/>
      <c r="V96" s="812"/>
      <c r="W96" s="812"/>
      <c r="X96" s="812"/>
      <c r="Y96" s="812"/>
      <c r="Z96" s="812"/>
      <c r="AA96" s="812"/>
      <c r="AB96" s="812"/>
      <c r="AC96" s="812"/>
      <c r="AD96" s="812"/>
      <c r="AE96" s="812"/>
    </row>
    <row r="97" spans="8:31" x14ac:dyDescent="0.2">
      <c r="H97" s="812"/>
      <c r="I97" s="812"/>
      <c r="J97" s="812"/>
      <c r="K97" s="812"/>
      <c r="L97" s="812"/>
      <c r="M97" s="812"/>
      <c r="N97" s="812"/>
      <c r="O97" s="812"/>
      <c r="P97" s="812"/>
      <c r="Q97" s="812"/>
      <c r="R97" s="812"/>
      <c r="S97" s="812"/>
      <c r="T97" s="812"/>
      <c r="U97" s="812"/>
      <c r="V97" s="812"/>
      <c r="W97" s="812"/>
      <c r="X97" s="812"/>
      <c r="Y97" s="812"/>
      <c r="Z97" s="812"/>
      <c r="AA97" s="812"/>
      <c r="AB97" s="812"/>
      <c r="AC97" s="812"/>
      <c r="AD97" s="812"/>
      <c r="AE97" s="812"/>
    </row>
    <row r="98" spans="8:31" x14ac:dyDescent="0.2">
      <c r="H98" s="812"/>
      <c r="I98" s="812"/>
      <c r="J98" s="812"/>
      <c r="K98" s="812"/>
      <c r="L98" s="812"/>
      <c r="M98" s="812"/>
      <c r="N98" s="812"/>
      <c r="O98" s="812"/>
      <c r="P98" s="812"/>
      <c r="Q98" s="812"/>
      <c r="R98" s="812"/>
      <c r="S98" s="812"/>
      <c r="T98" s="812"/>
      <c r="U98" s="812"/>
      <c r="V98" s="812"/>
      <c r="W98" s="812"/>
      <c r="X98" s="812"/>
      <c r="Y98" s="812"/>
      <c r="Z98" s="812"/>
      <c r="AA98" s="812"/>
      <c r="AB98" s="812"/>
      <c r="AC98" s="812"/>
      <c r="AD98" s="812"/>
      <c r="AE98" s="812"/>
    </row>
    <row r="99" spans="8:31" x14ac:dyDescent="0.2">
      <c r="H99" s="812"/>
      <c r="I99" s="812"/>
      <c r="J99" s="812"/>
      <c r="K99" s="812"/>
      <c r="L99" s="812"/>
      <c r="M99" s="812"/>
      <c r="N99" s="812"/>
      <c r="O99" s="812"/>
      <c r="P99" s="812"/>
      <c r="Q99" s="812"/>
      <c r="R99" s="812"/>
      <c r="S99" s="812"/>
      <c r="T99" s="812"/>
      <c r="U99" s="812"/>
      <c r="V99" s="812"/>
      <c r="W99" s="812"/>
      <c r="X99" s="812"/>
      <c r="Y99" s="812"/>
      <c r="Z99" s="812"/>
      <c r="AA99" s="812"/>
      <c r="AB99" s="812"/>
      <c r="AC99" s="812"/>
      <c r="AD99" s="812"/>
      <c r="AE99" s="812"/>
    </row>
    <row r="100" spans="8:31" x14ac:dyDescent="0.2">
      <c r="H100" s="812"/>
      <c r="I100" s="812"/>
      <c r="J100" s="812"/>
      <c r="K100" s="812"/>
      <c r="L100" s="812"/>
      <c r="M100" s="812"/>
      <c r="N100" s="812"/>
      <c r="O100" s="812"/>
      <c r="P100" s="812"/>
      <c r="Q100" s="812"/>
      <c r="R100" s="812"/>
      <c r="S100" s="812"/>
      <c r="T100" s="812"/>
      <c r="U100" s="812"/>
      <c r="V100" s="812"/>
      <c r="W100" s="812"/>
      <c r="X100" s="812"/>
      <c r="Y100" s="812"/>
      <c r="Z100" s="812"/>
      <c r="AA100" s="812"/>
      <c r="AB100" s="812"/>
      <c r="AC100" s="812"/>
      <c r="AD100" s="812"/>
      <c r="AE100" s="812"/>
    </row>
    <row r="101" spans="8:31" x14ac:dyDescent="0.2">
      <c r="H101" s="812"/>
      <c r="I101" s="812"/>
      <c r="J101" s="812"/>
      <c r="K101" s="812"/>
      <c r="L101" s="812"/>
      <c r="M101" s="812"/>
      <c r="N101" s="812"/>
      <c r="O101" s="812"/>
      <c r="P101" s="812"/>
      <c r="Q101" s="812"/>
      <c r="R101" s="812"/>
      <c r="S101" s="812"/>
      <c r="T101" s="812"/>
      <c r="U101" s="812"/>
      <c r="V101" s="812"/>
      <c r="W101" s="812"/>
      <c r="X101" s="812"/>
      <c r="Y101" s="812"/>
      <c r="Z101" s="812"/>
      <c r="AA101" s="812"/>
      <c r="AB101" s="812"/>
      <c r="AC101" s="812"/>
      <c r="AD101" s="812"/>
      <c r="AE101" s="812"/>
    </row>
    <row r="102" spans="8:31" x14ac:dyDescent="0.2">
      <c r="H102" s="812"/>
      <c r="I102" s="812"/>
      <c r="J102" s="812"/>
      <c r="K102" s="812"/>
      <c r="L102" s="812"/>
      <c r="M102" s="812"/>
      <c r="N102" s="812"/>
      <c r="O102" s="812"/>
      <c r="P102" s="812"/>
      <c r="Q102" s="812"/>
      <c r="R102" s="812"/>
      <c r="S102" s="812"/>
      <c r="T102" s="812"/>
      <c r="U102" s="812"/>
      <c r="V102" s="812"/>
      <c r="W102" s="812"/>
      <c r="X102" s="812"/>
      <c r="Y102" s="812"/>
      <c r="Z102" s="812"/>
      <c r="AA102" s="812"/>
      <c r="AB102" s="812"/>
      <c r="AC102" s="812"/>
      <c r="AD102" s="812"/>
      <c r="AE102" s="812"/>
    </row>
    <row r="103" spans="8:31" x14ac:dyDescent="0.2">
      <c r="H103" s="812"/>
      <c r="I103" s="812"/>
      <c r="J103" s="812"/>
      <c r="K103" s="812"/>
      <c r="L103" s="812"/>
      <c r="M103" s="812"/>
      <c r="N103" s="812"/>
      <c r="O103" s="812"/>
      <c r="P103" s="812"/>
      <c r="Q103" s="812"/>
      <c r="R103" s="812"/>
      <c r="S103" s="812"/>
      <c r="T103" s="812"/>
      <c r="U103" s="812"/>
      <c r="V103" s="812"/>
      <c r="W103" s="812"/>
      <c r="X103" s="812"/>
      <c r="Y103" s="812"/>
      <c r="Z103" s="812"/>
      <c r="AA103" s="812"/>
      <c r="AB103" s="812"/>
      <c r="AC103" s="812"/>
      <c r="AD103" s="812"/>
      <c r="AE103" s="812"/>
    </row>
    <row r="104" spans="8:31" x14ac:dyDescent="0.2">
      <c r="H104" s="812"/>
      <c r="I104" s="812"/>
      <c r="J104" s="812"/>
      <c r="K104" s="812"/>
      <c r="L104" s="812"/>
      <c r="M104" s="812"/>
      <c r="N104" s="812"/>
      <c r="O104" s="812"/>
      <c r="P104" s="812"/>
      <c r="Q104" s="812"/>
      <c r="R104" s="812"/>
      <c r="S104" s="812"/>
      <c r="T104" s="812"/>
      <c r="U104" s="812"/>
      <c r="V104" s="812"/>
      <c r="W104" s="812"/>
      <c r="X104" s="812"/>
      <c r="Y104" s="812"/>
      <c r="Z104" s="812"/>
      <c r="AA104" s="812"/>
      <c r="AB104" s="812"/>
      <c r="AC104" s="812"/>
      <c r="AD104" s="812"/>
      <c r="AE104" s="812"/>
    </row>
    <row r="105" spans="8:31" x14ac:dyDescent="0.2">
      <c r="H105" s="812"/>
      <c r="I105" s="812"/>
      <c r="J105" s="812"/>
      <c r="K105" s="812"/>
      <c r="L105" s="812"/>
      <c r="M105" s="812"/>
      <c r="N105" s="812"/>
      <c r="O105" s="812"/>
      <c r="P105" s="812"/>
      <c r="Q105" s="812"/>
      <c r="R105" s="812"/>
      <c r="S105" s="812"/>
      <c r="T105" s="812"/>
      <c r="U105" s="812"/>
      <c r="V105" s="812"/>
      <c r="W105" s="812"/>
      <c r="X105" s="812"/>
      <c r="Y105" s="812"/>
      <c r="Z105" s="812"/>
      <c r="AA105" s="812"/>
      <c r="AB105" s="812"/>
      <c r="AC105" s="812"/>
      <c r="AD105" s="812"/>
      <c r="AE105" s="812"/>
    </row>
    <row r="106" spans="8:31" x14ac:dyDescent="0.2">
      <c r="H106" s="812"/>
      <c r="I106" s="812"/>
      <c r="J106" s="812"/>
      <c r="K106" s="812"/>
      <c r="L106" s="812"/>
      <c r="M106" s="812"/>
      <c r="N106" s="812"/>
      <c r="O106" s="812"/>
      <c r="P106" s="812"/>
      <c r="Q106" s="812"/>
      <c r="R106" s="812"/>
      <c r="S106" s="812"/>
      <c r="T106" s="812"/>
      <c r="U106" s="812"/>
      <c r="V106" s="812"/>
      <c r="W106" s="812"/>
      <c r="X106" s="812"/>
      <c r="Y106" s="812"/>
      <c r="Z106" s="812"/>
      <c r="AA106" s="812"/>
      <c r="AB106" s="812"/>
      <c r="AC106" s="812"/>
      <c r="AD106" s="812"/>
      <c r="AE106" s="812"/>
    </row>
    <row r="107" spans="8:31" x14ac:dyDescent="0.2">
      <c r="H107" s="812"/>
      <c r="I107" s="812"/>
      <c r="J107" s="812"/>
      <c r="K107" s="812"/>
      <c r="L107" s="812"/>
      <c r="M107" s="812"/>
      <c r="N107" s="812"/>
      <c r="O107" s="812"/>
      <c r="P107" s="812"/>
      <c r="Q107" s="812"/>
      <c r="R107" s="812"/>
      <c r="S107" s="812"/>
      <c r="T107" s="812"/>
      <c r="U107" s="812"/>
      <c r="V107" s="812"/>
      <c r="W107" s="812"/>
      <c r="X107" s="812"/>
      <c r="Y107" s="812"/>
      <c r="Z107" s="812"/>
      <c r="AA107" s="812"/>
      <c r="AB107" s="812"/>
      <c r="AC107" s="812"/>
      <c r="AD107" s="812"/>
      <c r="AE107" s="812"/>
    </row>
  </sheetData>
  <mergeCells count="6">
    <mergeCell ref="A2:A3"/>
    <mergeCell ref="B2:AD2"/>
    <mergeCell ref="AE2:AE3"/>
    <mergeCell ref="A18:A19"/>
    <mergeCell ref="B18:AD18"/>
    <mergeCell ref="AE18:AE19"/>
  </mergeCells>
  <pageMargins left="0.75" right="0.75" top="1" bottom="1" header="0.5" footer="0.5"/>
  <pageSetup paperSize="13" scale="67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"/>
  <sheetViews>
    <sheetView workbookViewId="0">
      <selection activeCell="A3" sqref="A3:Y8"/>
    </sheetView>
  </sheetViews>
  <sheetFormatPr defaultRowHeight="12.75" x14ac:dyDescent="0.2"/>
  <cols>
    <col min="1" max="1" width="20.28515625" style="342" customWidth="1"/>
    <col min="2" max="14" width="7" style="342" hidden="1" customWidth="1"/>
    <col min="15" max="17" width="7" style="342" customWidth="1"/>
    <col min="18" max="18" width="6.7109375" style="342" customWidth="1"/>
    <col min="19" max="24" width="7" style="342" customWidth="1"/>
    <col min="25" max="25" width="8" style="342" customWidth="1"/>
    <col min="26" max="26" width="13" style="342" customWidth="1"/>
    <col min="27" max="256" width="9.140625" style="342"/>
    <col min="257" max="257" width="20.28515625" style="342" customWidth="1"/>
    <col min="258" max="270" width="0" style="342" hidden="1" customWidth="1"/>
    <col min="271" max="273" width="7" style="342" customWidth="1"/>
    <col min="274" max="274" width="6.7109375" style="342" customWidth="1"/>
    <col min="275" max="280" width="7" style="342" customWidth="1"/>
    <col min="281" max="281" width="8" style="342" customWidth="1"/>
    <col min="282" max="282" width="13" style="342" customWidth="1"/>
    <col min="283" max="512" width="9.140625" style="342"/>
    <col min="513" max="513" width="20.28515625" style="342" customWidth="1"/>
    <col min="514" max="526" width="0" style="342" hidden="1" customWidth="1"/>
    <col min="527" max="529" width="7" style="342" customWidth="1"/>
    <col min="530" max="530" width="6.7109375" style="342" customWidth="1"/>
    <col min="531" max="536" width="7" style="342" customWidth="1"/>
    <col min="537" max="537" width="8" style="342" customWidth="1"/>
    <col min="538" max="538" width="13" style="342" customWidth="1"/>
    <col min="539" max="768" width="9.140625" style="342"/>
    <col min="769" max="769" width="20.28515625" style="342" customWidth="1"/>
    <col min="770" max="782" width="0" style="342" hidden="1" customWidth="1"/>
    <col min="783" max="785" width="7" style="342" customWidth="1"/>
    <col min="786" max="786" width="6.7109375" style="342" customWidth="1"/>
    <col min="787" max="792" width="7" style="342" customWidth="1"/>
    <col min="793" max="793" width="8" style="342" customWidth="1"/>
    <col min="794" max="794" width="13" style="342" customWidth="1"/>
    <col min="795" max="1024" width="9.140625" style="342"/>
    <col min="1025" max="1025" width="20.28515625" style="342" customWidth="1"/>
    <col min="1026" max="1038" width="0" style="342" hidden="1" customWidth="1"/>
    <col min="1039" max="1041" width="7" style="342" customWidth="1"/>
    <col min="1042" max="1042" width="6.7109375" style="342" customWidth="1"/>
    <col min="1043" max="1048" width="7" style="342" customWidth="1"/>
    <col min="1049" max="1049" width="8" style="342" customWidth="1"/>
    <col min="1050" max="1050" width="13" style="342" customWidth="1"/>
    <col min="1051" max="1280" width="9.140625" style="342"/>
    <col min="1281" max="1281" width="20.28515625" style="342" customWidth="1"/>
    <col min="1282" max="1294" width="0" style="342" hidden="1" customWidth="1"/>
    <col min="1295" max="1297" width="7" style="342" customWidth="1"/>
    <col min="1298" max="1298" width="6.7109375" style="342" customWidth="1"/>
    <col min="1299" max="1304" width="7" style="342" customWidth="1"/>
    <col min="1305" max="1305" width="8" style="342" customWidth="1"/>
    <col min="1306" max="1306" width="13" style="342" customWidth="1"/>
    <col min="1307" max="1536" width="9.140625" style="342"/>
    <col min="1537" max="1537" width="20.28515625" style="342" customWidth="1"/>
    <col min="1538" max="1550" width="0" style="342" hidden="1" customWidth="1"/>
    <col min="1551" max="1553" width="7" style="342" customWidth="1"/>
    <col min="1554" max="1554" width="6.7109375" style="342" customWidth="1"/>
    <col min="1555" max="1560" width="7" style="342" customWidth="1"/>
    <col min="1561" max="1561" width="8" style="342" customWidth="1"/>
    <col min="1562" max="1562" width="13" style="342" customWidth="1"/>
    <col min="1563" max="1792" width="9.140625" style="342"/>
    <col min="1793" max="1793" width="20.28515625" style="342" customWidth="1"/>
    <col min="1794" max="1806" width="0" style="342" hidden="1" customWidth="1"/>
    <col min="1807" max="1809" width="7" style="342" customWidth="1"/>
    <col min="1810" max="1810" width="6.7109375" style="342" customWidth="1"/>
    <col min="1811" max="1816" width="7" style="342" customWidth="1"/>
    <col min="1817" max="1817" width="8" style="342" customWidth="1"/>
    <col min="1818" max="1818" width="13" style="342" customWidth="1"/>
    <col min="1819" max="2048" width="9.140625" style="342"/>
    <col min="2049" max="2049" width="20.28515625" style="342" customWidth="1"/>
    <col min="2050" max="2062" width="0" style="342" hidden="1" customWidth="1"/>
    <col min="2063" max="2065" width="7" style="342" customWidth="1"/>
    <col min="2066" max="2066" width="6.7109375" style="342" customWidth="1"/>
    <col min="2067" max="2072" width="7" style="342" customWidth="1"/>
    <col min="2073" max="2073" width="8" style="342" customWidth="1"/>
    <col min="2074" max="2074" width="13" style="342" customWidth="1"/>
    <col min="2075" max="2304" width="9.140625" style="342"/>
    <col min="2305" max="2305" width="20.28515625" style="342" customWidth="1"/>
    <col min="2306" max="2318" width="0" style="342" hidden="1" customWidth="1"/>
    <col min="2319" max="2321" width="7" style="342" customWidth="1"/>
    <col min="2322" max="2322" width="6.7109375" style="342" customWidth="1"/>
    <col min="2323" max="2328" width="7" style="342" customWidth="1"/>
    <col min="2329" max="2329" width="8" style="342" customWidth="1"/>
    <col min="2330" max="2330" width="13" style="342" customWidth="1"/>
    <col min="2331" max="2560" width="9.140625" style="342"/>
    <col min="2561" max="2561" width="20.28515625" style="342" customWidth="1"/>
    <col min="2562" max="2574" width="0" style="342" hidden="1" customWidth="1"/>
    <col min="2575" max="2577" width="7" style="342" customWidth="1"/>
    <col min="2578" max="2578" width="6.7109375" style="342" customWidth="1"/>
    <col min="2579" max="2584" width="7" style="342" customWidth="1"/>
    <col min="2585" max="2585" width="8" style="342" customWidth="1"/>
    <col min="2586" max="2586" width="13" style="342" customWidth="1"/>
    <col min="2587" max="2816" width="9.140625" style="342"/>
    <col min="2817" max="2817" width="20.28515625" style="342" customWidth="1"/>
    <col min="2818" max="2830" width="0" style="342" hidden="1" customWidth="1"/>
    <col min="2831" max="2833" width="7" style="342" customWidth="1"/>
    <col min="2834" max="2834" width="6.7109375" style="342" customWidth="1"/>
    <col min="2835" max="2840" width="7" style="342" customWidth="1"/>
    <col min="2841" max="2841" width="8" style="342" customWidth="1"/>
    <col min="2842" max="2842" width="13" style="342" customWidth="1"/>
    <col min="2843" max="3072" width="9.140625" style="342"/>
    <col min="3073" max="3073" width="20.28515625" style="342" customWidth="1"/>
    <col min="3074" max="3086" width="0" style="342" hidden="1" customWidth="1"/>
    <col min="3087" max="3089" width="7" style="342" customWidth="1"/>
    <col min="3090" max="3090" width="6.7109375" style="342" customWidth="1"/>
    <col min="3091" max="3096" width="7" style="342" customWidth="1"/>
    <col min="3097" max="3097" width="8" style="342" customWidth="1"/>
    <col min="3098" max="3098" width="13" style="342" customWidth="1"/>
    <col min="3099" max="3328" width="9.140625" style="342"/>
    <col min="3329" max="3329" width="20.28515625" style="342" customWidth="1"/>
    <col min="3330" max="3342" width="0" style="342" hidden="1" customWidth="1"/>
    <col min="3343" max="3345" width="7" style="342" customWidth="1"/>
    <col min="3346" max="3346" width="6.7109375" style="342" customWidth="1"/>
    <col min="3347" max="3352" width="7" style="342" customWidth="1"/>
    <col min="3353" max="3353" width="8" style="342" customWidth="1"/>
    <col min="3354" max="3354" width="13" style="342" customWidth="1"/>
    <col min="3355" max="3584" width="9.140625" style="342"/>
    <col min="3585" max="3585" width="20.28515625" style="342" customWidth="1"/>
    <col min="3586" max="3598" width="0" style="342" hidden="1" customWidth="1"/>
    <col min="3599" max="3601" width="7" style="342" customWidth="1"/>
    <col min="3602" max="3602" width="6.7109375" style="342" customWidth="1"/>
    <col min="3603" max="3608" width="7" style="342" customWidth="1"/>
    <col min="3609" max="3609" width="8" style="342" customWidth="1"/>
    <col min="3610" max="3610" width="13" style="342" customWidth="1"/>
    <col min="3611" max="3840" width="9.140625" style="342"/>
    <col min="3841" max="3841" width="20.28515625" style="342" customWidth="1"/>
    <col min="3842" max="3854" width="0" style="342" hidden="1" customWidth="1"/>
    <col min="3855" max="3857" width="7" style="342" customWidth="1"/>
    <col min="3858" max="3858" width="6.7109375" style="342" customWidth="1"/>
    <col min="3859" max="3864" width="7" style="342" customWidth="1"/>
    <col min="3865" max="3865" width="8" style="342" customWidth="1"/>
    <col min="3866" max="3866" width="13" style="342" customWidth="1"/>
    <col min="3867" max="4096" width="9.140625" style="342"/>
    <col min="4097" max="4097" width="20.28515625" style="342" customWidth="1"/>
    <col min="4098" max="4110" width="0" style="342" hidden="1" customWidth="1"/>
    <col min="4111" max="4113" width="7" style="342" customWidth="1"/>
    <col min="4114" max="4114" width="6.7109375" style="342" customWidth="1"/>
    <col min="4115" max="4120" width="7" style="342" customWidth="1"/>
    <col min="4121" max="4121" width="8" style="342" customWidth="1"/>
    <col min="4122" max="4122" width="13" style="342" customWidth="1"/>
    <col min="4123" max="4352" width="9.140625" style="342"/>
    <col min="4353" max="4353" width="20.28515625" style="342" customWidth="1"/>
    <col min="4354" max="4366" width="0" style="342" hidden="1" customWidth="1"/>
    <col min="4367" max="4369" width="7" style="342" customWidth="1"/>
    <col min="4370" max="4370" width="6.7109375" style="342" customWidth="1"/>
    <col min="4371" max="4376" width="7" style="342" customWidth="1"/>
    <col min="4377" max="4377" width="8" style="342" customWidth="1"/>
    <col min="4378" max="4378" width="13" style="342" customWidth="1"/>
    <col min="4379" max="4608" width="9.140625" style="342"/>
    <col min="4609" max="4609" width="20.28515625" style="342" customWidth="1"/>
    <col min="4610" max="4622" width="0" style="342" hidden="1" customWidth="1"/>
    <col min="4623" max="4625" width="7" style="342" customWidth="1"/>
    <col min="4626" max="4626" width="6.7109375" style="342" customWidth="1"/>
    <col min="4627" max="4632" width="7" style="342" customWidth="1"/>
    <col min="4633" max="4633" width="8" style="342" customWidth="1"/>
    <col min="4634" max="4634" width="13" style="342" customWidth="1"/>
    <col min="4635" max="4864" width="9.140625" style="342"/>
    <col min="4865" max="4865" width="20.28515625" style="342" customWidth="1"/>
    <col min="4866" max="4878" width="0" style="342" hidden="1" customWidth="1"/>
    <col min="4879" max="4881" width="7" style="342" customWidth="1"/>
    <col min="4882" max="4882" width="6.7109375" style="342" customWidth="1"/>
    <col min="4883" max="4888" width="7" style="342" customWidth="1"/>
    <col min="4889" max="4889" width="8" style="342" customWidth="1"/>
    <col min="4890" max="4890" width="13" style="342" customWidth="1"/>
    <col min="4891" max="5120" width="9.140625" style="342"/>
    <col min="5121" max="5121" width="20.28515625" style="342" customWidth="1"/>
    <col min="5122" max="5134" width="0" style="342" hidden="1" customWidth="1"/>
    <col min="5135" max="5137" width="7" style="342" customWidth="1"/>
    <col min="5138" max="5138" width="6.7109375" style="342" customWidth="1"/>
    <col min="5139" max="5144" width="7" style="342" customWidth="1"/>
    <col min="5145" max="5145" width="8" style="342" customWidth="1"/>
    <col min="5146" max="5146" width="13" style="342" customWidth="1"/>
    <col min="5147" max="5376" width="9.140625" style="342"/>
    <col min="5377" max="5377" width="20.28515625" style="342" customWidth="1"/>
    <col min="5378" max="5390" width="0" style="342" hidden="1" customWidth="1"/>
    <col min="5391" max="5393" width="7" style="342" customWidth="1"/>
    <col min="5394" max="5394" width="6.7109375" style="342" customWidth="1"/>
    <col min="5395" max="5400" width="7" style="342" customWidth="1"/>
    <col min="5401" max="5401" width="8" style="342" customWidth="1"/>
    <col min="5402" max="5402" width="13" style="342" customWidth="1"/>
    <col min="5403" max="5632" width="9.140625" style="342"/>
    <col min="5633" max="5633" width="20.28515625" style="342" customWidth="1"/>
    <col min="5634" max="5646" width="0" style="342" hidden="1" customWidth="1"/>
    <col min="5647" max="5649" width="7" style="342" customWidth="1"/>
    <col min="5650" max="5650" width="6.7109375" style="342" customWidth="1"/>
    <col min="5651" max="5656" width="7" style="342" customWidth="1"/>
    <col min="5657" max="5657" width="8" style="342" customWidth="1"/>
    <col min="5658" max="5658" width="13" style="342" customWidth="1"/>
    <col min="5659" max="5888" width="9.140625" style="342"/>
    <col min="5889" max="5889" width="20.28515625" style="342" customWidth="1"/>
    <col min="5890" max="5902" width="0" style="342" hidden="1" customWidth="1"/>
    <col min="5903" max="5905" width="7" style="342" customWidth="1"/>
    <col min="5906" max="5906" width="6.7109375" style="342" customWidth="1"/>
    <col min="5907" max="5912" width="7" style="342" customWidth="1"/>
    <col min="5913" max="5913" width="8" style="342" customWidth="1"/>
    <col min="5914" max="5914" width="13" style="342" customWidth="1"/>
    <col min="5915" max="6144" width="9.140625" style="342"/>
    <col min="6145" max="6145" width="20.28515625" style="342" customWidth="1"/>
    <col min="6146" max="6158" width="0" style="342" hidden="1" customWidth="1"/>
    <col min="6159" max="6161" width="7" style="342" customWidth="1"/>
    <col min="6162" max="6162" width="6.7109375" style="342" customWidth="1"/>
    <col min="6163" max="6168" width="7" style="342" customWidth="1"/>
    <col min="6169" max="6169" width="8" style="342" customWidth="1"/>
    <col min="6170" max="6170" width="13" style="342" customWidth="1"/>
    <col min="6171" max="6400" width="9.140625" style="342"/>
    <col min="6401" max="6401" width="20.28515625" style="342" customWidth="1"/>
    <col min="6402" max="6414" width="0" style="342" hidden="1" customWidth="1"/>
    <col min="6415" max="6417" width="7" style="342" customWidth="1"/>
    <col min="6418" max="6418" width="6.7109375" style="342" customWidth="1"/>
    <col min="6419" max="6424" width="7" style="342" customWidth="1"/>
    <col min="6425" max="6425" width="8" style="342" customWidth="1"/>
    <col min="6426" max="6426" width="13" style="342" customWidth="1"/>
    <col min="6427" max="6656" width="9.140625" style="342"/>
    <col min="6657" max="6657" width="20.28515625" style="342" customWidth="1"/>
    <col min="6658" max="6670" width="0" style="342" hidden="1" customWidth="1"/>
    <col min="6671" max="6673" width="7" style="342" customWidth="1"/>
    <col min="6674" max="6674" width="6.7109375" style="342" customWidth="1"/>
    <col min="6675" max="6680" width="7" style="342" customWidth="1"/>
    <col min="6681" max="6681" width="8" style="342" customWidth="1"/>
    <col min="6682" max="6682" width="13" style="342" customWidth="1"/>
    <col min="6683" max="6912" width="9.140625" style="342"/>
    <col min="6913" max="6913" width="20.28515625" style="342" customWidth="1"/>
    <col min="6914" max="6926" width="0" style="342" hidden="1" customWidth="1"/>
    <col min="6927" max="6929" width="7" style="342" customWidth="1"/>
    <col min="6930" max="6930" width="6.7109375" style="342" customWidth="1"/>
    <col min="6931" max="6936" width="7" style="342" customWidth="1"/>
    <col min="6937" max="6937" width="8" style="342" customWidth="1"/>
    <col min="6938" max="6938" width="13" style="342" customWidth="1"/>
    <col min="6939" max="7168" width="9.140625" style="342"/>
    <col min="7169" max="7169" width="20.28515625" style="342" customWidth="1"/>
    <col min="7170" max="7182" width="0" style="342" hidden="1" customWidth="1"/>
    <col min="7183" max="7185" width="7" style="342" customWidth="1"/>
    <col min="7186" max="7186" width="6.7109375" style="342" customWidth="1"/>
    <col min="7187" max="7192" width="7" style="342" customWidth="1"/>
    <col min="7193" max="7193" width="8" style="342" customWidth="1"/>
    <col min="7194" max="7194" width="13" style="342" customWidth="1"/>
    <col min="7195" max="7424" width="9.140625" style="342"/>
    <col min="7425" max="7425" width="20.28515625" style="342" customWidth="1"/>
    <col min="7426" max="7438" width="0" style="342" hidden="1" customWidth="1"/>
    <col min="7439" max="7441" width="7" style="342" customWidth="1"/>
    <col min="7442" max="7442" width="6.7109375" style="342" customWidth="1"/>
    <col min="7443" max="7448" width="7" style="342" customWidth="1"/>
    <col min="7449" max="7449" width="8" style="342" customWidth="1"/>
    <col min="7450" max="7450" width="13" style="342" customWidth="1"/>
    <col min="7451" max="7680" width="9.140625" style="342"/>
    <col min="7681" max="7681" width="20.28515625" style="342" customWidth="1"/>
    <col min="7682" max="7694" width="0" style="342" hidden="1" customWidth="1"/>
    <col min="7695" max="7697" width="7" style="342" customWidth="1"/>
    <col min="7698" max="7698" width="6.7109375" style="342" customWidth="1"/>
    <col min="7699" max="7704" width="7" style="342" customWidth="1"/>
    <col min="7705" max="7705" width="8" style="342" customWidth="1"/>
    <col min="7706" max="7706" width="13" style="342" customWidth="1"/>
    <col min="7707" max="7936" width="9.140625" style="342"/>
    <col min="7937" max="7937" width="20.28515625" style="342" customWidth="1"/>
    <col min="7938" max="7950" width="0" style="342" hidden="1" customWidth="1"/>
    <col min="7951" max="7953" width="7" style="342" customWidth="1"/>
    <col min="7954" max="7954" width="6.7109375" style="342" customWidth="1"/>
    <col min="7955" max="7960" width="7" style="342" customWidth="1"/>
    <col min="7961" max="7961" width="8" style="342" customWidth="1"/>
    <col min="7962" max="7962" width="13" style="342" customWidth="1"/>
    <col min="7963" max="8192" width="9.140625" style="342"/>
    <col min="8193" max="8193" width="20.28515625" style="342" customWidth="1"/>
    <col min="8194" max="8206" width="0" style="342" hidden="1" customWidth="1"/>
    <col min="8207" max="8209" width="7" style="342" customWidth="1"/>
    <col min="8210" max="8210" width="6.7109375" style="342" customWidth="1"/>
    <col min="8211" max="8216" width="7" style="342" customWidth="1"/>
    <col min="8217" max="8217" width="8" style="342" customWidth="1"/>
    <col min="8218" max="8218" width="13" style="342" customWidth="1"/>
    <col min="8219" max="8448" width="9.140625" style="342"/>
    <col min="8449" max="8449" width="20.28515625" style="342" customWidth="1"/>
    <col min="8450" max="8462" width="0" style="342" hidden="1" customWidth="1"/>
    <col min="8463" max="8465" width="7" style="342" customWidth="1"/>
    <col min="8466" max="8466" width="6.7109375" style="342" customWidth="1"/>
    <col min="8467" max="8472" width="7" style="342" customWidth="1"/>
    <col min="8473" max="8473" width="8" style="342" customWidth="1"/>
    <col min="8474" max="8474" width="13" style="342" customWidth="1"/>
    <col min="8475" max="8704" width="9.140625" style="342"/>
    <col min="8705" max="8705" width="20.28515625" style="342" customWidth="1"/>
    <col min="8706" max="8718" width="0" style="342" hidden="1" customWidth="1"/>
    <col min="8719" max="8721" width="7" style="342" customWidth="1"/>
    <col min="8722" max="8722" width="6.7109375" style="342" customWidth="1"/>
    <col min="8723" max="8728" width="7" style="342" customWidth="1"/>
    <col min="8729" max="8729" width="8" style="342" customWidth="1"/>
    <col min="8730" max="8730" width="13" style="342" customWidth="1"/>
    <col min="8731" max="8960" width="9.140625" style="342"/>
    <col min="8961" max="8961" width="20.28515625" style="342" customWidth="1"/>
    <col min="8962" max="8974" width="0" style="342" hidden="1" customWidth="1"/>
    <col min="8975" max="8977" width="7" style="342" customWidth="1"/>
    <col min="8978" max="8978" width="6.7109375" style="342" customWidth="1"/>
    <col min="8979" max="8984" width="7" style="342" customWidth="1"/>
    <col min="8985" max="8985" width="8" style="342" customWidth="1"/>
    <col min="8986" max="8986" width="13" style="342" customWidth="1"/>
    <col min="8987" max="9216" width="9.140625" style="342"/>
    <col min="9217" max="9217" width="20.28515625" style="342" customWidth="1"/>
    <col min="9218" max="9230" width="0" style="342" hidden="1" customWidth="1"/>
    <col min="9231" max="9233" width="7" style="342" customWidth="1"/>
    <col min="9234" max="9234" width="6.7109375" style="342" customWidth="1"/>
    <col min="9235" max="9240" width="7" style="342" customWidth="1"/>
    <col min="9241" max="9241" width="8" style="342" customWidth="1"/>
    <col min="9242" max="9242" width="13" style="342" customWidth="1"/>
    <col min="9243" max="9472" width="9.140625" style="342"/>
    <col min="9473" max="9473" width="20.28515625" style="342" customWidth="1"/>
    <col min="9474" max="9486" width="0" style="342" hidden="1" customWidth="1"/>
    <col min="9487" max="9489" width="7" style="342" customWidth="1"/>
    <col min="9490" max="9490" width="6.7109375" style="342" customWidth="1"/>
    <col min="9491" max="9496" width="7" style="342" customWidth="1"/>
    <col min="9497" max="9497" width="8" style="342" customWidth="1"/>
    <col min="9498" max="9498" width="13" style="342" customWidth="1"/>
    <col min="9499" max="9728" width="9.140625" style="342"/>
    <col min="9729" max="9729" width="20.28515625" style="342" customWidth="1"/>
    <col min="9730" max="9742" width="0" style="342" hidden="1" customWidth="1"/>
    <col min="9743" max="9745" width="7" style="342" customWidth="1"/>
    <col min="9746" max="9746" width="6.7109375" style="342" customWidth="1"/>
    <col min="9747" max="9752" width="7" style="342" customWidth="1"/>
    <col min="9753" max="9753" width="8" style="342" customWidth="1"/>
    <col min="9754" max="9754" width="13" style="342" customWidth="1"/>
    <col min="9755" max="9984" width="9.140625" style="342"/>
    <col min="9985" max="9985" width="20.28515625" style="342" customWidth="1"/>
    <col min="9986" max="9998" width="0" style="342" hidden="1" customWidth="1"/>
    <col min="9999" max="10001" width="7" style="342" customWidth="1"/>
    <col min="10002" max="10002" width="6.7109375" style="342" customWidth="1"/>
    <col min="10003" max="10008" width="7" style="342" customWidth="1"/>
    <col min="10009" max="10009" width="8" style="342" customWidth="1"/>
    <col min="10010" max="10010" width="13" style="342" customWidth="1"/>
    <col min="10011" max="10240" width="9.140625" style="342"/>
    <col min="10241" max="10241" width="20.28515625" style="342" customWidth="1"/>
    <col min="10242" max="10254" width="0" style="342" hidden="1" customWidth="1"/>
    <col min="10255" max="10257" width="7" style="342" customWidth="1"/>
    <col min="10258" max="10258" width="6.7109375" style="342" customWidth="1"/>
    <col min="10259" max="10264" width="7" style="342" customWidth="1"/>
    <col min="10265" max="10265" width="8" style="342" customWidth="1"/>
    <col min="10266" max="10266" width="13" style="342" customWidth="1"/>
    <col min="10267" max="10496" width="9.140625" style="342"/>
    <col min="10497" max="10497" width="20.28515625" style="342" customWidth="1"/>
    <col min="10498" max="10510" width="0" style="342" hidden="1" customWidth="1"/>
    <col min="10511" max="10513" width="7" style="342" customWidth="1"/>
    <col min="10514" max="10514" width="6.7109375" style="342" customWidth="1"/>
    <col min="10515" max="10520" width="7" style="342" customWidth="1"/>
    <col min="10521" max="10521" width="8" style="342" customWidth="1"/>
    <col min="10522" max="10522" width="13" style="342" customWidth="1"/>
    <col min="10523" max="10752" width="9.140625" style="342"/>
    <col min="10753" max="10753" width="20.28515625" style="342" customWidth="1"/>
    <col min="10754" max="10766" width="0" style="342" hidden="1" customWidth="1"/>
    <col min="10767" max="10769" width="7" style="342" customWidth="1"/>
    <col min="10770" max="10770" width="6.7109375" style="342" customWidth="1"/>
    <col min="10771" max="10776" width="7" style="342" customWidth="1"/>
    <col min="10777" max="10777" width="8" style="342" customWidth="1"/>
    <col min="10778" max="10778" width="13" style="342" customWidth="1"/>
    <col min="10779" max="11008" width="9.140625" style="342"/>
    <col min="11009" max="11009" width="20.28515625" style="342" customWidth="1"/>
    <col min="11010" max="11022" width="0" style="342" hidden="1" customWidth="1"/>
    <col min="11023" max="11025" width="7" style="342" customWidth="1"/>
    <col min="11026" max="11026" width="6.7109375" style="342" customWidth="1"/>
    <col min="11027" max="11032" width="7" style="342" customWidth="1"/>
    <col min="11033" max="11033" width="8" style="342" customWidth="1"/>
    <col min="11034" max="11034" width="13" style="342" customWidth="1"/>
    <col min="11035" max="11264" width="9.140625" style="342"/>
    <col min="11265" max="11265" width="20.28515625" style="342" customWidth="1"/>
    <col min="11266" max="11278" width="0" style="342" hidden="1" customWidth="1"/>
    <col min="11279" max="11281" width="7" style="342" customWidth="1"/>
    <col min="11282" max="11282" width="6.7109375" style="342" customWidth="1"/>
    <col min="11283" max="11288" width="7" style="342" customWidth="1"/>
    <col min="11289" max="11289" width="8" style="342" customWidth="1"/>
    <col min="11290" max="11290" width="13" style="342" customWidth="1"/>
    <col min="11291" max="11520" width="9.140625" style="342"/>
    <col min="11521" max="11521" width="20.28515625" style="342" customWidth="1"/>
    <col min="11522" max="11534" width="0" style="342" hidden="1" customWidth="1"/>
    <col min="11535" max="11537" width="7" style="342" customWidth="1"/>
    <col min="11538" max="11538" width="6.7109375" style="342" customWidth="1"/>
    <col min="11539" max="11544" width="7" style="342" customWidth="1"/>
    <col min="11545" max="11545" width="8" style="342" customWidth="1"/>
    <col min="11546" max="11546" width="13" style="342" customWidth="1"/>
    <col min="11547" max="11776" width="9.140625" style="342"/>
    <col min="11777" max="11777" width="20.28515625" style="342" customWidth="1"/>
    <col min="11778" max="11790" width="0" style="342" hidden="1" customWidth="1"/>
    <col min="11791" max="11793" width="7" style="342" customWidth="1"/>
    <col min="11794" max="11794" width="6.7109375" style="342" customWidth="1"/>
    <col min="11795" max="11800" width="7" style="342" customWidth="1"/>
    <col min="11801" max="11801" width="8" style="342" customWidth="1"/>
    <col min="11802" max="11802" width="13" style="342" customWidth="1"/>
    <col min="11803" max="12032" width="9.140625" style="342"/>
    <col min="12033" max="12033" width="20.28515625" style="342" customWidth="1"/>
    <col min="12034" max="12046" width="0" style="342" hidden="1" customWidth="1"/>
    <col min="12047" max="12049" width="7" style="342" customWidth="1"/>
    <col min="12050" max="12050" width="6.7109375" style="342" customWidth="1"/>
    <col min="12051" max="12056" width="7" style="342" customWidth="1"/>
    <col min="12057" max="12057" width="8" style="342" customWidth="1"/>
    <col min="12058" max="12058" width="13" style="342" customWidth="1"/>
    <col min="12059" max="12288" width="9.140625" style="342"/>
    <col min="12289" max="12289" width="20.28515625" style="342" customWidth="1"/>
    <col min="12290" max="12302" width="0" style="342" hidden="1" customWidth="1"/>
    <col min="12303" max="12305" width="7" style="342" customWidth="1"/>
    <col min="12306" max="12306" width="6.7109375" style="342" customWidth="1"/>
    <col min="12307" max="12312" width="7" style="342" customWidth="1"/>
    <col min="12313" max="12313" width="8" style="342" customWidth="1"/>
    <col min="12314" max="12314" width="13" style="342" customWidth="1"/>
    <col min="12315" max="12544" width="9.140625" style="342"/>
    <col min="12545" max="12545" width="20.28515625" style="342" customWidth="1"/>
    <col min="12546" max="12558" width="0" style="342" hidden="1" customWidth="1"/>
    <col min="12559" max="12561" width="7" style="342" customWidth="1"/>
    <col min="12562" max="12562" width="6.7109375" style="342" customWidth="1"/>
    <col min="12563" max="12568" width="7" style="342" customWidth="1"/>
    <col min="12569" max="12569" width="8" style="342" customWidth="1"/>
    <col min="12570" max="12570" width="13" style="342" customWidth="1"/>
    <col min="12571" max="12800" width="9.140625" style="342"/>
    <col min="12801" max="12801" width="20.28515625" style="342" customWidth="1"/>
    <col min="12802" max="12814" width="0" style="342" hidden="1" customWidth="1"/>
    <col min="12815" max="12817" width="7" style="342" customWidth="1"/>
    <col min="12818" max="12818" width="6.7109375" style="342" customWidth="1"/>
    <col min="12819" max="12824" width="7" style="342" customWidth="1"/>
    <col min="12825" max="12825" width="8" style="342" customWidth="1"/>
    <col min="12826" max="12826" width="13" style="342" customWidth="1"/>
    <col min="12827" max="13056" width="9.140625" style="342"/>
    <col min="13057" max="13057" width="20.28515625" style="342" customWidth="1"/>
    <col min="13058" max="13070" width="0" style="342" hidden="1" customWidth="1"/>
    <col min="13071" max="13073" width="7" style="342" customWidth="1"/>
    <col min="13074" max="13074" width="6.7109375" style="342" customWidth="1"/>
    <col min="13075" max="13080" width="7" style="342" customWidth="1"/>
    <col min="13081" max="13081" width="8" style="342" customWidth="1"/>
    <col min="13082" max="13082" width="13" style="342" customWidth="1"/>
    <col min="13083" max="13312" width="9.140625" style="342"/>
    <col min="13313" max="13313" width="20.28515625" style="342" customWidth="1"/>
    <col min="13314" max="13326" width="0" style="342" hidden="1" customWidth="1"/>
    <col min="13327" max="13329" width="7" style="342" customWidth="1"/>
    <col min="13330" max="13330" width="6.7109375" style="342" customWidth="1"/>
    <col min="13331" max="13336" width="7" style="342" customWidth="1"/>
    <col min="13337" max="13337" width="8" style="342" customWidth="1"/>
    <col min="13338" max="13338" width="13" style="342" customWidth="1"/>
    <col min="13339" max="13568" width="9.140625" style="342"/>
    <col min="13569" max="13569" width="20.28515625" style="342" customWidth="1"/>
    <col min="13570" max="13582" width="0" style="342" hidden="1" customWidth="1"/>
    <col min="13583" max="13585" width="7" style="342" customWidth="1"/>
    <col min="13586" max="13586" width="6.7109375" style="342" customWidth="1"/>
    <col min="13587" max="13592" width="7" style="342" customWidth="1"/>
    <col min="13593" max="13593" width="8" style="342" customWidth="1"/>
    <col min="13594" max="13594" width="13" style="342" customWidth="1"/>
    <col min="13595" max="13824" width="9.140625" style="342"/>
    <col min="13825" max="13825" width="20.28515625" style="342" customWidth="1"/>
    <col min="13826" max="13838" width="0" style="342" hidden="1" customWidth="1"/>
    <col min="13839" max="13841" width="7" style="342" customWidth="1"/>
    <col min="13842" max="13842" width="6.7109375" style="342" customWidth="1"/>
    <col min="13843" max="13848" width="7" style="342" customWidth="1"/>
    <col min="13849" max="13849" width="8" style="342" customWidth="1"/>
    <col min="13850" max="13850" width="13" style="342" customWidth="1"/>
    <col min="13851" max="14080" width="9.140625" style="342"/>
    <col min="14081" max="14081" width="20.28515625" style="342" customWidth="1"/>
    <col min="14082" max="14094" width="0" style="342" hidden="1" customWidth="1"/>
    <col min="14095" max="14097" width="7" style="342" customWidth="1"/>
    <col min="14098" max="14098" width="6.7109375" style="342" customWidth="1"/>
    <col min="14099" max="14104" width="7" style="342" customWidth="1"/>
    <col min="14105" max="14105" width="8" style="342" customWidth="1"/>
    <col min="14106" max="14106" width="13" style="342" customWidth="1"/>
    <col min="14107" max="14336" width="9.140625" style="342"/>
    <col min="14337" max="14337" width="20.28515625" style="342" customWidth="1"/>
    <col min="14338" max="14350" width="0" style="342" hidden="1" customWidth="1"/>
    <col min="14351" max="14353" width="7" style="342" customWidth="1"/>
    <col min="14354" max="14354" width="6.7109375" style="342" customWidth="1"/>
    <col min="14355" max="14360" width="7" style="342" customWidth="1"/>
    <col min="14361" max="14361" width="8" style="342" customWidth="1"/>
    <col min="14362" max="14362" width="13" style="342" customWidth="1"/>
    <col min="14363" max="14592" width="9.140625" style="342"/>
    <col min="14593" max="14593" width="20.28515625" style="342" customWidth="1"/>
    <col min="14594" max="14606" width="0" style="342" hidden="1" customWidth="1"/>
    <col min="14607" max="14609" width="7" style="342" customWidth="1"/>
    <col min="14610" max="14610" width="6.7109375" style="342" customWidth="1"/>
    <col min="14611" max="14616" width="7" style="342" customWidth="1"/>
    <col min="14617" max="14617" width="8" style="342" customWidth="1"/>
    <col min="14618" max="14618" width="13" style="342" customWidth="1"/>
    <col min="14619" max="14848" width="9.140625" style="342"/>
    <col min="14849" max="14849" width="20.28515625" style="342" customWidth="1"/>
    <col min="14850" max="14862" width="0" style="342" hidden="1" customWidth="1"/>
    <col min="14863" max="14865" width="7" style="342" customWidth="1"/>
    <col min="14866" max="14866" width="6.7109375" style="342" customWidth="1"/>
    <col min="14867" max="14872" width="7" style="342" customWidth="1"/>
    <col min="14873" max="14873" width="8" style="342" customWidth="1"/>
    <col min="14874" max="14874" width="13" style="342" customWidth="1"/>
    <col min="14875" max="15104" width="9.140625" style="342"/>
    <col min="15105" max="15105" width="20.28515625" style="342" customWidth="1"/>
    <col min="15106" max="15118" width="0" style="342" hidden="1" customWidth="1"/>
    <col min="15119" max="15121" width="7" style="342" customWidth="1"/>
    <col min="15122" max="15122" width="6.7109375" style="342" customWidth="1"/>
    <col min="15123" max="15128" width="7" style="342" customWidth="1"/>
    <col min="15129" max="15129" width="8" style="342" customWidth="1"/>
    <col min="15130" max="15130" width="13" style="342" customWidth="1"/>
    <col min="15131" max="15360" width="9.140625" style="342"/>
    <col min="15361" max="15361" width="20.28515625" style="342" customWidth="1"/>
    <col min="15362" max="15374" width="0" style="342" hidden="1" customWidth="1"/>
    <col min="15375" max="15377" width="7" style="342" customWidth="1"/>
    <col min="15378" max="15378" width="6.7109375" style="342" customWidth="1"/>
    <col min="15379" max="15384" width="7" style="342" customWidth="1"/>
    <col min="15385" max="15385" width="8" style="342" customWidth="1"/>
    <col min="15386" max="15386" width="13" style="342" customWidth="1"/>
    <col min="15387" max="15616" width="9.140625" style="342"/>
    <col min="15617" max="15617" width="20.28515625" style="342" customWidth="1"/>
    <col min="15618" max="15630" width="0" style="342" hidden="1" customWidth="1"/>
    <col min="15631" max="15633" width="7" style="342" customWidth="1"/>
    <col min="15634" max="15634" width="6.7109375" style="342" customWidth="1"/>
    <col min="15635" max="15640" width="7" style="342" customWidth="1"/>
    <col min="15641" max="15641" width="8" style="342" customWidth="1"/>
    <col min="15642" max="15642" width="13" style="342" customWidth="1"/>
    <col min="15643" max="15872" width="9.140625" style="342"/>
    <col min="15873" max="15873" width="20.28515625" style="342" customWidth="1"/>
    <col min="15874" max="15886" width="0" style="342" hidden="1" customWidth="1"/>
    <col min="15887" max="15889" width="7" style="342" customWidth="1"/>
    <col min="15890" max="15890" width="6.7109375" style="342" customWidth="1"/>
    <col min="15891" max="15896" width="7" style="342" customWidth="1"/>
    <col min="15897" max="15897" width="8" style="342" customWidth="1"/>
    <col min="15898" max="15898" width="13" style="342" customWidth="1"/>
    <col min="15899" max="16128" width="9.140625" style="342"/>
    <col min="16129" max="16129" width="20.28515625" style="342" customWidth="1"/>
    <col min="16130" max="16142" width="0" style="342" hidden="1" customWidth="1"/>
    <col min="16143" max="16145" width="7" style="342" customWidth="1"/>
    <col min="16146" max="16146" width="6.7109375" style="342" customWidth="1"/>
    <col min="16147" max="16152" width="7" style="342" customWidth="1"/>
    <col min="16153" max="16153" width="8" style="342" customWidth="1"/>
    <col min="16154" max="16154" width="13" style="342" customWidth="1"/>
    <col min="16155" max="16384" width="9.140625" style="342"/>
  </cols>
  <sheetData>
    <row r="1" spans="1:28" x14ac:dyDescent="0.2">
      <c r="A1" s="341" t="s">
        <v>881</v>
      </c>
      <c r="Y1" s="4"/>
      <c r="Z1" s="4"/>
      <c r="AA1" s="4"/>
      <c r="AB1" s="4"/>
    </row>
    <row r="2" spans="1:28" ht="13.5" thickBot="1" x14ac:dyDescent="0.25">
      <c r="A2" s="341"/>
      <c r="Y2" s="4"/>
      <c r="Z2" s="4"/>
      <c r="AA2" s="4"/>
      <c r="AB2" s="4"/>
    </row>
    <row r="3" spans="1:28" ht="27.75" customHeight="1" thickBot="1" x14ac:dyDescent="0.25">
      <c r="A3" s="357" t="s">
        <v>881</v>
      </c>
      <c r="B3" s="344" t="s">
        <v>499</v>
      </c>
      <c r="C3" s="345" t="s">
        <v>500</v>
      </c>
      <c r="D3" s="345" t="s">
        <v>501</v>
      </c>
      <c r="E3" s="345" t="s">
        <v>502</v>
      </c>
      <c r="F3" s="345" t="s">
        <v>503</v>
      </c>
      <c r="G3" s="345" t="s">
        <v>504</v>
      </c>
      <c r="H3" s="345" t="s">
        <v>505</v>
      </c>
      <c r="I3" s="346" t="s">
        <v>506</v>
      </c>
      <c r="J3" s="347" t="s">
        <v>507</v>
      </c>
      <c r="K3" s="358" t="s">
        <v>508</v>
      </c>
      <c r="L3" s="349" t="s">
        <v>509</v>
      </c>
      <c r="M3" s="349" t="s">
        <v>510</v>
      </c>
      <c r="N3" s="349" t="s">
        <v>511</v>
      </c>
      <c r="O3" s="349" t="s">
        <v>3</v>
      </c>
      <c r="P3" s="349" t="s">
        <v>4</v>
      </c>
      <c r="Q3" s="359" t="s">
        <v>5</v>
      </c>
      <c r="R3" s="350" t="s">
        <v>6</v>
      </c>
      <c r="S3" s="348" t="s">
        <v>7</v>
      </c>
      <c r="T3" s="349" t="s">
        <v>8</v>
      </c>
      <c r="U3" s="349" t="s">
        <v>9</v>
      </c>
      <c r="V3" s="349" t="s">
        <v>10</v>
      </c>
      <c r="W3" s="349" t="s">
        <v>11</v>
      </c>
      <c r="X3" s="352" t="s">
        <v>12</v>
      </c>
      <c r="Y3" s="360" t="s">
        <v>495</v>
      </c>
      <c r="Z3" s="4"/>
      <c r="AA3" s="4"/>
      <c r="AB3" s="4"/>
    </row>
    <row r="4" spans="1:28" ht="13.5" customHeight="1" x14ac:dyDescent="0.2">
      <c r="A4" s="353" t="s">
        <v>882</v>
      </c>
      <c r="B4" s="361">
        <v>11643</v>
      </c>
      <c r="C4" s="362" t="e">
        <f>#REF!</f>
        <v>#REF!</v>
      </c>
      <c r="D4" s="362" t="e">
        <f>#REF!</f>
        <v>#REF!</v>
      </c>
      <c r="E4" s="362" t="e">
        <f>#REF!</f>
        <v>#REF!</v>
      </c>
      <c r="F4" s="362" t="e">
        <f>#REF!</f>
        <v>#REF!</v>
      </c>
      <c r="G4" s="362" t="e">
        <f>#REF!</f>
        <v>#REF!</v>
      </c>
      <c r="H4" s="362" t="e">
        <f>#REF!</f>
        <v>#REF!</v>
      </c>
      <c r="I4" s="362" t="e">
        <f>#REF!</f>
        <v>#REF!</v>
      </c>
      <c r="J4" s="363" t="e">
        <f>#REF!</f>
        <v>#REF!</v>
      </c>
      <c r="K4" s="364" t="e">
        <f>#REF!</f>
        <v>#REF!</v>
      </c>
      <c r="L4" s="365" t="e">
        <f>#REF!</f>
        <v>#REF!</v>
      </c>
      <c r="M4" s="365" t="e">
        <f>#REF!</f>
        <v>#REF!</v>
      </c>
      <c r="N4" s="365">
        <v>10878</v>
      </c>
      <c r="O4" s="365">
        <v>5339</v>
      </c>
      <c r="P4" s="365">
        <v>3754</v>
      </c>
      <c r="Q4" s="365">
        <v>6649</v>
      </c>
      <c r="R4" s="363">
        <v>6072</v>
      </c>
      <c r="S4" s="364">
        <v>8822</v>
      </c>
      <c r="T4" s="365">
        <v>4679</v>
      </c>
      <c r="U4" s="365">
        <v>7090</v>
      </c>
      <c r="V4" s="365">
        <v>5735</v>
      </c>
      <c r="W4" s="365">
        <v>5947</v>
      </c>
      <c r="X4" s="366">
        <v>8072</v>
      </c>
      <c r="Y4" s="366">
        <f>AVERAGE(O4:X4)</f>
        <v>6215.9</v>
      </c>
      <c r="Z4" s="4"/>
      <c r="AA4" s="4"/>
      <c r="AB4" s="4"/>
    </row>
    <row r="5" spans="1:28" ht="14.25" customHeight="1" x14ac:dyDescent="0.2">
      <c r="A5" s="354" t="s">
        <v>883</v>
      </c>
      <c r="B5" s="367">
        <v>40</v>
      </c>
      <c r="C5" s="368" t="e">
        <f>#REF!</f>
        <v>#REF!</v>
      </c>
      <c r="D5" s="368" t="e">
        <f>#REF!</f>
        <v>#REF!</v>
      </c>
      <c r="E5" s="368" t="e">
        <f>#REF!</f>
        <v>#REF!</v>
      </c>
      <c r="F5" s="368" t="e">
        <f>#REF!</f>
        <v>#REF!</v>
      </c>
      <c r="G5" s="368" t="e">
        <f>#REF!</f>
        <v>#REF!</v>
      </c>
      <c r="H5" s="368" t="e">
        <f>#REF!</f>
        <v>#REF!</v>
      </c>
      <c r="I5" s="368" t="e">
        <f>#REF!</f>
        <v>#REF!</v>
      </c>
      <c r="J5" s="369" t="e">
        <f>#REF!</f>
        <v>#REF!</v>
      </c>
      <c r="K5" s="370" t="e">
        <f>#REF!</f>
        <v>#REF!</v>
      </c>
      <c r="L5" s="371" t="e">
        <f>#REF!</f>
        <v>#REF!</v>
      </c>
      <c r="M5" s="371" t="e">
        <f>#REF!</f>
        <v>#REF!</v>
      </c>
      <c r="N5" s="371">
        <v>38</v>
      </c>
      <c r="O5" s="371">
        <v>25</v>
      </c>
      <c r="P5" s="371">
        <v>23</v>
      </c>
      <c r="Q5" s="371">
        <v>28</v>
      </c>
      <c r="R5" s="369">
        <v>27</v>
      </c>
      <c r="S5" s="370">
        <v>38</v>
      </c>
      <c r="T5" s="371">
        <v>34</v>
      </c>
      <c r="U5" s="371">
        <v>40</v>
      </c>
      <c r="V5" s="371">
        <v>31</v>
      </c>
      <c r="W5" s="371">
        <v>39</v>
      </c>
      <c r="X5" s="372">
        <v>34</v>
      </c>
      <c r="Y5" s="372">
        <f>AVERAGE(O5:X5)</f>
        <v>31.9</v>
      </c>
      <c r="Z5" s="4"/>
      <c r="AA5" s="4"/>
      <c r="AB5" s="4"/>
    </row>
    <row r="6" spans="1:28" ht="14.25" customHeight="1" x14ac:dyDescent="0.2">
      <c r="A6" s="354" t="s">
        <v>884</v>
      </c>
      <c r="B6" s="367">
        <v>60</v>
      </c>
      <c r="C6" s="368" t="e">
        <f>#REF!</f>
        <v>#REF!</v>
      </c>
      <c r="D6" s="368" t="e">
        <f>#REF!</f>
        <v>#REF!</v>
      </c>
      <c r="E6" s="368" t="e">
        <f>#REF!</f>
        <v>#REF!</v>
      </c>
      <c r="F6" s="368" t="e">
        <f>#REF!</f>
        <v>#REF!</v>
      </c>
      <c r="G6" s="368" t="e">
        <f>#REF!</f>
        <v>#REF!</v>
      </c>
      <c r="H6" s="368" t="e">
        <f>#REF!</f>
        <v>#REF!</v>
      </c>
      <c r="I6" s="368" t="e">
        <f>#REF!</f>
        <v>#REF!</v>
      </c>
      <c r="J6" s="369" t="e">
        <f>#REF!</f>
        <v>#REF!</v>
      </c>
      <c r="K6" s="370" t="e">
        <f>#REF!</f>
        <v>#REF!</v>
      </c>
      <c r="L6" s="371" t="e">
        <f>#REF!</f>
        <v>#REF!</v>
      </c>
      <c r="M6" s="371" t="e">
        <f>#REF!</f>
        <v>#REF!</v>
      </c>
      <c r="N6" s="371">
        <v>44</v>
      </c>
      <c r="O6" s="371">
        <v>29</v>
      </c>
      <c r="P6" s="371">
        <v>27</v>
      </c>
      <c r="Q6" s="371">
        <v>21</v>
      </c>
      <c r="R6" s="369">
        <v>21</v>
      </c>
      <c r="S6" s="370">
        <v>26</v>
      </c>
      <c r="T6" s="371">
        <v>22</v>
      </c>
      <c r="U6" s="371">
        <v>32</v>
      </c>
      <c r="V6" s="371">
        <v>12</v>
      </c>
      <c r="W6" s="371">
        <v>16</v>
      </c>
      <c r="X6" s="372">
        <v>26</v>
      </c>
      <c r="Y6" s="372">
        <f>AVERAGE(O6:X6)</f>
        <v>23.2</v>
      </c>
      <c r="Z6" s="4"/>
      <c r="AA6" s="4"/>
      <c r="AB6" s="4"/>
    </row>
    <row r="7" spans="1:28" ht="14.25" customHeight="1" x14ac:dyDescent="0.2">
      <c r="A7" s="354" t="s">
        <v>885</v>
      </c>
      <c r="B7" s="367">
        <v>141</v>
      </c>
      <c r="C7" s="368" t="e">
        <f>#REF!</f>
        <v>#REF!</v>
      </c>
      <c r="D7" s="368" t="e">
        <f>#REF!</f>
        <v>#REF!</v>
      </c>
      <c r="E7" s="368" t="e">
        <f>#REF!</f>
        <v>#REF!</v>
      </c>
      <c r="F7" s="368" t="e">
        <f>#REF!</f>
        <v>#REF!</v>
      </c>
      <c r="G7" s="368" t="e">
        <f>#REF!</f>
        <v>#REF!</v>
      </c>
      <c r="H7" s="368" t="e">
        <f>#REF!</f>
        <v>#REF!</v>
      </c>
      <c r="I7" s="368" t="e">
        <f>#REF!</f>
        <v>#REF!</v>
      </c>
      <c r="J7" s="369" t="e">
        <f>#REF!</f>
        <v>#REF!</v>
      </c>
      <c r="K7" s="370" t="e">
        <f>#REF!</f>
        <v>#REF!</v>
      </c>
      <c r="L7" s="371" t="e">
        <f>#REF!</f>
        <v>#REF!</v>
      </c>
      <c r="M7" s="371" t="e">
        <f>#REF!</f>
        <v>#REF!</v>
      </c>
      <c r="N7" s="371">
        <v>104</v>
      </c>
      <c r="O7" s="371">
        <v>67</v>
      </c>
      <c r="P7" s="371">
        <v>79</v>
      </c>
      <c r="Q7" s="371">
        <v>103</v>
      </c>
      <c r="R7" s="369">
        <v>96</v>
      </c>
      <c r="S7" s="370">
        <v>112</v>
      </c>
      <c r="T7" s="371">
        <v>105</v>
      </c>
      <c r="U7" s="371">
        <v>119</v>
      </c>
      <c r="V7" s="371">
        <v>84</v>
      </c>
      <c r="W7" s="371">
        <v>86</v>
      </c>
      <c r="X7" s="372">
        <v>98</v>
      </c>
      <c r="Y7" s="372">
        <f>AVERAGE(O7:X7)</f>
        <v>94.9</v>
      </c>
      <c r="Z7" s="4"/>
      <c r="AA7" s="4"/>
      <c r="AB7" s="4"/>
    </row>
    <row r="8" spans="1:28" ht="15" customHeight="1" thickBot="1" x14ac:dyDescent="0.25">
      <c r="A8" s="373" t="s">
        <v>886</v>
      </c>
      <c r="B8" s="374">
        <v>2247.6727299999998</v>
      </c>
      <c r="C8" s="375" t="e">
        <f>#REF!</f>
        <v>#REF!</v>
      </c>
      <c r="D8" s="375" t="e">
        <f>#REF!</f>
        <v>#REF!</v>
      </c>
      <c r="E8" s="375" t="e">
        <f>#REF!</f>
        <v>#REF!</v>
      </c>
      <c r="F8" s="376" t="e">
        <f>#REF!</f>
        <v>#REF!</v>
      </c>
      <c r="G8" s="376" t="e">
        <f>#REF!</f>
        <v>#REF!</v>
      </c>
      <c r="H8" s="376" t="e">
        <f>#REF!</f>
        <v>#REF!</v>
      </c>
      <c r="I8" s="376" t="e">
        <f>#REF!</f>
        <v>#REF!</v>
      </c>
      <c r="J8" s="377" t="e">
        <f>#REF!</f>
        <v>#REF!</v>
      </c>
      <c r="K8" s="378" t="e">
        <f>#REF!</f>
        <v>#REF!</v>
      </c>
      <c r="L8" s="379" t="e">
        <f>#REF!</f>
        <v>#REF!</v>
      </c>
      <c r="M8" s="379" t="e">
        <f>#REF!</f>
        <v>#REF!</v>
      </c>
      <c r="N8" s="379">
        <v>922</v>
      </c>
      <c r="O8" s="379">
        <v>187.3</v>
      </c>
      <c r="P8" s="379">
        <v>49</v>
      </c>
      <c r="Q8" s="379">
        <v>66</v>
      </c>
      <c r="R8" s="377">
        <v>76</v>
      </c>
      <c r="S8" s="378">
        <v>111</v>
      </c>
      <c r="T8" s="379">
        <v>154</v>
      </c>
      <c r="U8" s="379">
        <v>124</v>
      </c>
      <c r="V8" s="379">
        <v>72</v>
      </c>
      <c r="W8" s="379">
        <v>69</v>
      </c>
      <c r="X8" s="380">
        <v>102</v>
      </c>
      <c r="Y8" s="380">
        <f>AVERAGE(O8:X8)</f>
        <v>101.03</v>
      </c>
      <c r="Z8" s="4"/>
      <c r="AA8" s="4"/>
      <c r="AB8" s="4"/>
    </row>
    <row r="9" spans="1:28" x14ac:dyDescent="0.2">
      <c r="Z9" s="4"/>
      <c r="AA9" s="4"/>
      <c r="AB9" s="4"/>
    </row>
    <row r="10" spans="1:28" ht="13.5" thickBot="1" x14ac:dyDescent="0.25">
      <c r="X10" s="355"/>
      <c r="Z10" s="4"/>
      <c r="AA10" s="4"/>
      <c r="AB10" s="4"/>
    </row>
    <row r="11" spans="1:28" ht="13.5" thickBot="1" x14ac:dyDescent="0.25">
      <c r="A11" s="343"/>
      <c r="B11" s="344" t="s">
        <v>499</v>
      </c>
      <c r="C11" s="345" t="s">
        <v>500</v>
      </c>
      <c r="D11" s="345" t="s">
        <v>501</v>
      </c>
      <c r="E11" s="345" t="s">
        <v>502</v>
      </c>
      <c r="F11" s="345" t="s">
        <v>504</v>
      </c>
      <c r="G11" s="381" t="s">
        <v>504</v>
      </c>
      <c r="H11" s="344" t="s">
        <v>505</v>
      </c>
      <c r="I11" s="345" t="s">
        <v>506</v>
      </c>
      <c r="J11" s="345" t="s">
        <v>507</v>
      </c>
      <c r="K11" s="350" t="s">
        <v>508</v>
      </c>
      <c r="L11" s="350" t="s">
        <v>509</v>
      </c>
      <c r="M11" s="350" t="s">
        <v>510</v>
      </c>
      <c r="N11" s="350" t="s">
        <v>511</v>
      </c>
      <c r="O11" s="350" t="s">
        <v>3</v>
      </c>
      <c r="P11" s="359" t="s">
        <v>4</v>
      </c>
      <c r="Q11" s="359" t="s">
        <v>5</v>
      </c>
      <c r="R11" s="350" t="s">
        <v>6</v>
      </c>
      <c r="S11" s="351" t="s">
        <v>7</v>
      </c>
      <c r="T11" s="359" t="s">
        <v>8</v>
      </c>
      <c r="U11" s="359" t="s">
        <v>9</v>
      </c>
      <c r="V11" s="350" t="s">
        <v>10</v>
      </c>
      <c r="W11" s="349" t="s">
        <v>11</v>
      </c>
      <c r="X11" s="382" t="s">
        <v>12</v>
      </c>
      <c r="Z11" s="4"/>
      <c r="AA11" s="4"/>
      <c r="AB11" s="4"/>
    </row>
    <row r="12" spans="1:28" x14ac:dyDescent="0.2">
      <c r="A12" s="383" t="s">
        <v>882</v>
      </c>
      <c r="B12" s="361">
        <v>11643</v>
      </c>
      <c r="C12" s="362" t="e">
        <f t="shared" ref="C12:E15" si="0">C4</f>
        <v>#REF!</v>
      </c>
      <c r="D12" s="362" t="e">
        <f t="shared" si="0"/>
        <v>#REF!</v>
      </c>
      <c r="E12" s="362" t="e">
        <f t="shared" si="0"/>
        <v>#REF!</v>
      </c>
      <c r="F12" s="362" t="e">
        <f>F4</f>
        <v>#REF!</v>
      </c>
      <c r="G12" s="368">
        <v>6940</v>
      </c>
      <c r="H12" s="384">
        <v>7134</v>
      </c>
      <c r="I12" s="384">
        <v>8970</v>
      </c>
      <c r="J12" s="384">
        <v>8023</v>
      </c>
      <c r="K12" s="384">
        <v>7561</v>
      </c>
      <c r="L12" s="384">
        <v>5058</v>
      </c>
      <c r="M12" s="384">
        <v>10023</v>
      </c>
      <c r="N12" s="384">
        <v>10878</v>
      </c>
      <c r="O12" s="384">
        <v>5339</v>
      </c>
      <c r="P12" s="384">
        <v>3754</v>
      </c>
      <c r="Q12" s="385">
        <v>6649</v>
      </c>
      <c r="R12" s="362">
        <v>6072</v>
      </c>
      <c r="S12" s="386">
        <v>8822</v>
      </c>
      <c r="T12" s="385">
        <v>4679</v>
      </c>
      <c r="U12" s="385">
        <v>7090</v>
      </c>
      <c r="V12" s="386">
        <v>5735</v>
      </c>
      <c r="W12" s="385">
        <v>5947</v>
      </c>
      <c r="X12" s="387">
        <v>8072</v>
      </c>
      <c r="Z12" s="4"/>
      <c r="AA12" s="4"/>
      <c r="AB12" s="4"/>
    </row>
    <row r="13" spans="1:28" x14ac:dyDescent="0.2">
      <c r="A13" s="388" t="s">
        <v>883</v>
      </c>
      <c r="B13" s="367">
        <v>40</v>
      </c>
      <c r="C13" s="368" t="e">
        <f t="shared" si="0"/>
        <v>#REF!</v>
      </c>
      <c r="D13" s="368" t="e">
        <f t="shared" si="0"/>
        <v>#REF!</v>
      </c>
      <c r="E13" s="368" t="e">
        <f t="shared" si="0"/>
        <v>#REF!</v>
      </c>
      <c r="F13" s="368" t="e">
        <f>F5</f>
        <v>#REF!</v>
      </c>
      <c r="G13" s="368">
        <v>35</v>
      </c>
      <c r="H13" s="368">
        <v>34</v>
      </c>
      <c r="I13" s="368">
        <v>53</v>
      </c>
      <c r="J13" s="368">
        <v>39</v>
      </c>
      <c r="K13" s="368">
        <v>30</v>
      </c>
      <c r="L13" s="368">
        <v>26</v>
      </c>
      <c r="M13" s="368">
        <v>51</v>
      </c>
      <c r="N13" s="368">
        <v>38</v>
      </c>
      <c r="O13" s="368">
        <v>25</v>
      </c>
      <c r="P13" s="368">
        <v>23</v>
      </c>
      <c r="Q13" s="389">
        <v>28</v>
      </c>
      <c r="R13" s="368">
        <v>27</v>
      </c>
      <c r="S13" s="390">
        <v>38</v>
      </c>
      <c r="T13" s="389">
        <v>34</v>
      </c>
      <c r="U13" s="389">
        <v>40</v>
      </c>
      <c r="V13" s="390">
        <v>31</v>
      </c>
      <c r="W13" s="389">
        <v>39</v>
      </c>
      <c r="X13" s="391">
        <v>34</v>
      </c>
      <c r="Z13" s="4"/>
      <c r="AA13" s="4"/>
      <c r="AB13" s="4"/>
    </row>
    <row r="14" spans="1:28" x14ac:dyDescent="0.2">
      <c r="A14" s="392" t="s">
        <v>884</v>
      </c>
      <c r="B14" s="393">
        <v>60</v>
      </c>
      <c r="C14" s="394" t="e">
        <f t="shared" si="0"/>
        <v>#REF!</v>
      </c>
      <c r="D14" s="394" t="e">
        <f t="shared" si="0"/>
        <v>#REF!</v>
      </c>
      <c r="E14" s="394" t="e">
        <f t="shared" si="0"/>
        <v>#REF!</v>
      </c>
      <c r="F14" s="394" t="e">
        <f>F6</f>
        <v>#REF!</v>
      </c>
      <c r="G14" s="368">
        <v>25</v>
      </c>
      <c r="H14" s="368">
        <v>22</v>
      </c>
      <c r="I14" s="368">
        <v>37</v>
      </c>
      <c r="J14" s="368">
        <v>35</v>
      </c>
      <c r="K14" s="368">
        <v>33</v>
      </c>
      <c r="L14" s="368">
        <v>30</v>
      </c>
      <c r="M14" s="368">
        <v>34</v>
      </c>
      <c r="N14" s="368">
        <v>44</v>
      </c>
      <c r="O14" s="368">
        <v>29</v>
      </c>
      <c r="P14" s="368">
        <v>27</v>
      </c>
      <c r="Q14" s="389">
        <v>21</v>
      </c>
      <c r="R14" s="368">
        <v>21</v>
      </c>
      <c r="S14" s="390">
        <v>26</v>
      </c>
      <c r="T14" s="389">
        <v>22</v>
      </c>
      <c r="U14" s="389">
        <v>32</v>
      </c>
      <c r="V14" s="390">
        <v>12</v>
      </c>
      <c r="W14" s="389">
        <v>16</v>
      </c>
      <c r="X14" s="391">
        <v>26</v>
      </c>
      <c r="Z14" s="4"/>
      <c r="AA14" s="4"/>
      <c r="AB14" s="4"/>
    </row>
    <row r="15" spans="1:28" ht="13.5" thickBot="1" x14ac:dyDescent="0.25">
      <c r="A15" s="395" t="s">
        <v>885</v>
      </c>
      <c r="B15" s="374">
        <v>141</v>
      </c>
      <c r="C15" s="376" t="e">
        <f t="shared" si="0"/>
        <v>#REF!</v>
      </c>
      <c r="D15" s="376" t="e">
        <f t="shared" si="0"/>
        <v>#REF!</v>
      </c>
      <c r="E15" s="376" t="e">
        <f t="shared" si="0"/>
        <v>#REF!</v>
      </c>
      <c r="F15" s="396" t="e">
        <f>F7</f>
        <v>#REF!</v>
      </c>
      <c r="G15" s="396">
        <v>98</v>
      </c>
      <c r="H15" s="396">
        <v>89</v>
      </c>
      <c r="I15" s="396">
        <v>59</v>
      </c>
      <c r="J15" s="396">
        <v>80</v>
      </c>
      <c r="K15" s="396">
        <v>78</v>
      </c>
      <c r="L15" s="396">
        <v>69</v>
      </c>
      <c r="M15" s="396">
        <v>80</v>
      </c>
      <c r="N15" s="396">
        <v>104</v>
      </c>
      <c r="O15" s="396">
        <v>67</v>
      </c>
      <c r="P15" s="396">
        <v>79</v>
      </c>
      <c r="Q15" s="397">
        <v>103</v>
      </c>
      <c r="R15" s="396">
        <v>96</v>
      </c>
      <c r="S15" s="398">
        <v>112</v>
      </c>
      <c r="T15" s="397">
        <v>105</v>
      </c>
      <c r="U15" s="397">
        <v>119</v>
      </c>
      <c r="V15" s="398">
        <v>84</v>
      </c>
      <c r="W15" s="397">
        <v>86</v>
      </c>
      <c r="X15" s="399">
        <v>98</v>
      </c>
      <c r="Z15" s="4"/>
      <c r="AA15" s="4"/>
      <c r="AB15" s="4"/>
    </row>
    <row r="16" spans="1:28" x14ac:dyDescent="0.2">
      <c r="Z16" s="4"/>
      <c r="AA16" s="4"/>
      <c r="AB16" s="4"/>
    </row>
    <row r="22" spans="12:16" x14ac:dyDescent="0.2">
      <c r="N22" s="342" t="s">
        <v>887</v>
      </c>
      <c r="O22" s="342">
        <v>110218924</v>
      </c>
      <c r="P22" s="342">
        <v>154079970</v>
      </c>
    </row>
    <row r="23" spans="12:16" x14ac:dyDescent="0.2">
      <c r="L23" s="400"/>
      <c r="N23" s="342" t="s">
        <v>888</v>
      </c>
      <c r="O23" s="342">
        <v>491000</v>
      </c>
      <c r="P23" s="342">
        <v>102000</v>
      </c>
    </row>
    <row r="24" spans="12:16" x14ac:dyDescent="0.2">
      <c r="O24" s="400">
        <f>SUM(O22:O23)/1000000</f>
        <v>110.709924</v>
      </c>
      <c r="P24" s="400">
        <f>SUM(P22:P23)/1000000</f>
        <v>154.18197000000001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474"/>
  <sheetViews>
    <sheetView topLeftCell="A28" workbookViewId="0">
      <selection activeCell="AK33" sqref="AK33"/>
    </sheetView>
  </sheetViews>
  <sheetFormatPr defaultRowHeight="12.75" x14ac:dyDescent="0.2"/>
  <cols>
    <col min="1" max="1" width="18.28515625" style="401" customWidth="1"/>
    <col min="2" max="7" width="6.85546875" style="401" hidden="1" customWidth="1"/>
    <col min="8" max="13" width="6" style="401" hidden="1" customWidth="1"/>
    <col min="14" max="14" width="6" style="527" hidden="1" customWidth="1"/>
    <col min="15" max="16" width="6" style="401" hidden="1" customWidth="1"/>
    <col min="17" max="26" width="6" style="401" customWidth="1"/>
    <col min="27" max="27" width="7.140625" style="401" customWidth="1"/>
    <col min="28" max="28" width="7.5703125" style="401" customWidth="1"/>
    <col min="29" max="29" width="9.140625" style="401"/>
    <col min="30" max="30" width="18.85546875" style="401" customWidth="1"/>
    <col min="31" max="42" width="7" style="401" customWidth="1"/>
    <col min="43" max="256" width="9.140625" style="401"/>
    <col min="257" max="257" width="18.28515625" style="401" customWidth="1"/>
    <col min="258" max="272" width="0" style="401" hidden="1" customWidth="1"/>
    <col min="273" max="282" width="6" style="401" customWidth="1"/>
    <col min="283" max="283" width="7.140625" style="401" customWidth="1"/>
    <col min="284" max="284" width="7.5703125" style="401" customWidth="1"/>
    <col min="285" max="285" width="9.140625" style="401"/>
    <col min="286" max="286" width="18.85546875" style="401" customWidth="1"/>
    <col min="287" max="298" width="7" style="401" customWidth="1"/>
    <col min="299" max="512" width="9.140625" style="401"/>
    <col min="513" max="513" width="18.28515625" style="401" customWidth="1"/>
    <col min="514" max="528" width="0" style="401" hidden="1" customWidth="1"/>
    <col min="529" max="538" width="6" style="401" customWidth="1"/>
    <col min="539" max="539" width="7.140625" style="401" customWidth="1"/>
    <col min="540" max="540" width="7.5703125" style="401" customWidth="1"/>
    <col min="541" max="541" width="9.140625" style="401"/>
    <col min="542" max="542" width="18.85546875" style="401" customWidth="1"/>
    <col min="543" max="554" width="7" style="401" customWidth="1"/>
    <col min="555" max="768" width="9.140625" style="401"/>
    <col min="769" max="769" width="18.28515625" style="401" customWidth="1"/>
    <col min="770" max="784" width="0" style="401" hidden="1" customWidth="1"/>
    <col min="785" max="794" width="6" style="401" customWidth="1"/>
    <col min="795" max="795" width="7.140625" style="401" customWidth="1"/>
    <col min="796" max="796" width="7.5703125" style="401" customWidth="1"/>
    <col min="797" max="797" width="9.140625" style="401"/>
    <col min="798" max="798" width="18.85546875" style="401" customWidth="1"/>
    <col min="799" max="810" width="7" style="401" customWidth="1"/>
    <col min="811" max="1024" width="9.140625" style="401"/>
    <col min="1025" max="1025" width="18.28515625" style="401" customWidth="1"/>
    <col min="1026" max="1040" width="0" style="401" hidden="1" customWidth="1"/>
    <col min="1041" max="1050" width="6" style="401" customWidth="1"/>
    <col min="1051" max="1051" width="7.140625" style="401" customWidth="1"/>
    <col min="1052" max="1052" width="7.5703125" style="401" customWidth="1"/>
    <col min="1053" max="1053" width="9.140625" style="401"/>
    <col min="1054" max="1054" width="18.85546875" style="401" customWidth="1"/>
    <col min="1055" max="1066" width="7" style="401" customWidth="1"/>
    <col min="1067" max="1280" width="9.140625" style="401"/>
    <col min="1281" max="1281" width="18.28515625" style="401" customWidth="1"/>
    <col min="1282" max="1296" width="0" style="401" hidden="1" customWidth="1"/>
    <col min="1297" max="1306" width="6" style="401" customWidth="1"/>
    <col min="1307" max="1307" width="7.140625" style="401" customWidth="1"/>
    <col min="1308" max="1308" width="7.5703125" style="401" customWidth="1"/>
    <col min="1309" max="1309" width="9.140625" style="401"/>
    <col min="1310" max="1310" width="18.85546875" style="401" customWidth="1"/>
    <col min="1311" max="1322" width="7" style="401" customWidth="1"/>
    <col min="1323" max="1536" width="9.140625" style="401"/>
    <col min="1537" max="1537" width="18.28515625" style="401" customWidth="1"/>
    <col min="1538" max="1552" width="0" style="401" hidden="1" customWidth="1"/>
    <col min="1553" max="1562" width="6" style="401" customWidth="1"/>
    <col min="1563" max="1563" width="7.140625" style="401" customWidth="1"/>
    <col min="1564" max="1564" width="7.5703125" style="401" customWidth="1"/>
    <col min="1565" max="1565" width="9.140625" style="401"/>
    <col min="1566" max="1566" width="18.85546875" style="401" customWidth="1"/>
    <col min="1567" max="1578" width="7" style="401" customWidth="1"/>
    <col min="1579" max="1792" width="9.140625" style="401"/>
    <col min="1793" max="1793" width="18.28515625" style="401" customWidth="1"/>
    <col min="1794" max="1808" width="0" style="401" hidden="1" customWidth="1"/>
    <col min="1809" max="1818" width="6" style="401" customWidth="1"/>
    <col min="1819" max="1819" width="7.140625" style="401" customWidth="1"/>
    <col min="1820" max="1820" width="7.5703125" style="401" customWidth="1"/>
    <col min="1821" max="1821" width="9.140625" style="401"/>
    <col min="1822" max="1822" width="18.85546875" style="401" customWidth="1"/>
    <col min="1823" max="1834" width="7" style="401" customWidth="1"/>
    <col min="1835" max="2048" width="9.140625" style="401"/>
    <col min="2049" max="2049" width="18.28515625" style="401" customWidth="1"/>
    <col min="2050" max="2064" width="0" style="401" hidden="1" customWidth="1"/>
    <col min="2065" max="2074" width="6" style="401" customWidth="1"/>
    <col min="2075" max="2075" width="7.140625" style="401" customWidth="1"/>
    <col min="2076" max="2076" width="7.5703125" style="401" customWidth="1"/>
    <col min="2077" max="2077" width="9.140625" style="401"/>
    <col min="2078" max="2078" width="18.85546875" style="401" customWidth="1"/>
    <col min="2079" max="2090" width="7" style="401" customWidth="1"/>
    <col min="2091" max="2304" width="9.140625" style="401"/>
    <col min="2305" max="2305" width="18.28515625" style="401" customWidth="1"/>
    <col min="2306" max="2320" width="0" style="401" hidden="1" customWidth="1"/>
    <col min="2321" max="2330" width="6" style="401" customWidth="1"/>
    <col min="2331" max="2331" width="7.140625" style="401" customWidth="1"/>
    <col min="2332" max="2332" width="7.5703125" style="401" customWidth="1"/>
    <col min="2333" max="2333" width="9.140625" style="401"/>
    <col min="2334" max="2334" width="18.85546875" style="401" customWidth="1"/>
    <col min="2335" max="2346" width="7" style="401" customWidth="1"/>
    <col min="2347" max="2560" width="9.140625" style="401"/>
    <col min="2561" max="2561" width="18.28515625" style="401" customWidth="1"/>
    <col min="2562" max="2576" width="0" style="401" hidden="1" customWidth="1"/>
    <col min="2577" max="2586" width="6" style="401" customWidth="1"/>
    <col min="2587" max="2587" width="7.140625" style="401" customWidth="1"/>
    <col min="2588" max="2588" width="7.5703125" style="401" customWidth="1"/>
    <col min="2589" max="2589" width="9.140625" style="401"/>
    <col min="2590" max="2590" width="18.85546875" style="401" customWidth="1"/>
    <col min="2591" max="2602" width="7" style="401" customWidth="1"/>
    <col min="2603" max="2816" width="9.140625" style="401"/>
    <col min="2817" max="2817" width="18.28515625" style="401" customWidth="1"/>
    <col min="2818" max="2832" width="0" style="401" hidden="1" customWidth="1"/>
    <col min="2833" max="2842" width="6" style="401" customWidth="1"/>
    <col min="2843" max="2843" width="7.140625" style="401" customWidth="1"/>
    <col min="2844" max="2844" width="7.5703125" style="401" customWidth="1"/>
    <col min="2845" max="2845" width="9.140625" style="401"/>
    <col min="2846" max="2846" width="18.85546875" style="401" customWidth="1"/>
    <col min="2847" max="2858" width="7" style="401" customWidth="1"/>
    <col min="2859" max="3072" width="9.140625" style="401"/>
    <col min="3073" max="3073" width="18.28515625" style="401" customWidth="1"/>
    <col min="3074" max="3088" width="0" style="401" hidden="1" customWidth="1"/>
    <col min="3089" max="3098" width="6" style="401" customWidth="1"/>
    <col min="3099" max="3099" width="7.140625" style="401" customWidth="1"/>
    <col min="3100" max="3100" width="7.5703125" style="401" customWidth="1"/>
    <col min="3101" max="3101" width="9.140625" style="401"/>
    <col min="3102" max="3102" width="18.85546875" style="401" customWidth="1"/>
    <col min="3103" max="3114" width="7" style="401" customWidth="1"/>
    <col min="3115" max="3328" width="9.140625" style="401"/>
    <col min="3329" max="3329" width="18.28515625" style="401" customWidth="1"/>
    <col min="3330" max="3344" width="0" style="401" hidden="1" customWidth="1"/>
    <col min="3345" max="3354" width="6" style="401" customWidth="1"/>
    <col min="3355" max="3355" width="7.140625" style="401" customWidth="1"/>
    <col min="3356" max="3356" width="7.5703125" style="401" customWidth="1"/>
    <col min="3357" max="3357" width="9.140625" style="401"/>
    <col min="3358" max="3358" width="18.85546875" style="401" customWidth="1"/>
    <col min="3359" max="3370" width="7" style="401" customWidth="1"/>
    <col min="3371" max="3584" width="9.140625" style="401"/>
    <col min="3585" max="3585" width="18.28515625" style="401" customWidth="1"/>
    <col min="3586" max="3600" width="0" style="401" hidden="1" customWidth="1"/>
    <col min="3601" max="3610" width="6" style="401" customWidth="1"/>
    <col min="3611" max="3611" width="7.140625" style="401" customWidth="1"/>
    <col min="3612" max="3612" width="7.5703125" style="401" customWidth="1"/>
    <col min="3613" max="3613" width="9.140625" style="401"/>
    <col min="3614" max="3614" width="18.85546875" style="401" customWidth="1"/>
    <col min="3615" max="3626" width="7" style="401" customWidth="1"/>
    <col min="3627" max="3840" width="9.140625" style="401"/>
    <col min="3841" max="3841" width="18.28515625" style="401" customWidth="1"/>
    <col min="3842" max="3856" width="0" style="401" hidden="1" customWidth="1"/>
    <col min="3857" max="3866" width="6" style="401" customWidth="1"/>
    <col min="3867" max="3867" width="7.140625" style="401" customWidth="1"/>
    <col min="3868" max="3868" width="7.5703125" style="401" customWidth="1"/>
    <col min="3869" max="3869" width="9.140625" style="401"/>
    <col min="3870" max="3870" width="18.85546875" style="401" customWidth="1"/>
    <col min="3871" max="3882" width="7" style="401" customWidth="1"/>
    <col min="3883" max="4096" width="9.140625" style="401"/>
    <col min="4097" max="4097" width="18.28515625" style="401" customWidth="1"/>
    <col min="4098" max="4112" width="0" style="401" hidden="1" customWidth="1"/>
    <col min="4113" max="4122" width="6" style="401" customWidth="1"/>
    <col min="4123" max="4123" width="7.140625" style="401" customWidth="1"/>
    <col min="4124" max="4124" width="7.5703125" style="401" customWidth="1"/>
    <col min="4125" max="4125" width="9.140625" style="401"/>
    <col min="4126" max="4126" width="18.85546875" style="401" customWidth="1"/>
    <col min="4127" max="4138" width="7" style="401" customWidth="1"/>
    <col min="4139" max="4352" width="9.140625" style="401"/>
    <col min="4353" max="4353" width="18.28515625" style="401" customWidth="1"/>
    <col min="4354" max="4368" width="0" style="401" hidden="1" customWidth="1"/>
    <col min="4369" max="4378" width="6" style="401" customWidth="1"/>
    <col min="4379" max="4379" width="7.140625" style="401" customWidth="1"/>
    <col min="4380" max="4380" width="7.5703125" style="401" customWidth="1"/>
    <col min="4381" max="4381" width="9.140625" style="401"/>
    <col min="4382" max="4382" width="18.85546875" style="401" customWidth="1"/>
    <col min="4383" max="4394" width="7" style="401" customWidth="1"/>
    <col min="4395" max="4608" width="9.140625" style="401"/>
    <col min="4609" max="4609" width="18.28515625" style="401" customWidth="1"/>
    <col min="4610" max="4624" width="0" style="401" hidden="1" customWidth="1"/>
    <col min="4625" max="4634" width="6" style="401" customWidth="1"/>
    <col min="4635" max="4635" width="7.140625" style="401" customWidth="1"/>
    <col min="4636" max="4636" width="7.5703125" style="401" customWidth="1"/>
    <col min="4637" max="4637" width="9.140625" style="401"/>
    <col min="4638" max="4638" width="18.85546875" style="401" customWidth="1"/>
    <col min="4639" max="4650" width="7" style="401" customWidth="1"/>
    <col min="4651" max="4864" width="9.140625" style="401"/>
    <col min="4865" max="4865" width="18.28515625" style="401" customWidth="1"/>
    <col min="4866" max="4880" width="0" style="401" hidden="1" customWidth="1"/>
    <col min="4881" max="4890" width="6" style="401" customWidth="1"/>
    <col min="4891" max="4891" width="7.140625" style="401" customWidth="1"/>
    <col min="4892" max="4892" width="7.5703125" style="401" customWidth="1"/>
    <col min="4893" max="4893" width="9.140625" style="401"/>
    <col min="4894" max="4894" width="18.85546875" style="401" customWidth="1"/>
    <col min="4895" max="4906" width="7" style="401" customWidth="1"/>
    <col min="4907" max="5120" width="9.140625" style="401"/>
    <col min="5121" max="5121" width="18.28515625" style="401" customWidth="1"/>
    <col min="5122" max="5136" width="0" style="401" hidden="1" customWidth="1"/>
    <col min="5137" max="5146" width="6" style="401" customWidth="1"/>
    <col min="5147" max="5147" width="7.140625" style="401" customWidth="1"/>
    <col min="5148" max="5148" width="7.5703125" style="401" customWidth="1"/>
    <col min="5149" max="5149" width="9.140625" style="401"/>
    <col min="5150" max="5150" width="18.85546875" style="401" customWidth="1"/>
    <col min="5151" max="5162" width="7" style="401" customWidth="1"/>
    <col min="5163" max="5376" width="9.140625" style="401"/>
    <col min="5377" max="5377" width="18.28515625" style="401" customWidth="1"/>
    <col min="5378" max="5392" width="0" style="401" hidden="1" customWidth="1"/>
    <col min="5393" max="5402" width="6" style="401" customWidth="1"/>
    <col min="5403" max="5403" width="7.140625" style="401" customWidth="1"/>
    <col min="5404" max="5404" width="7.5703125" style="401" customWidth="1"/>
    <col min="5405" max="5405" width="9.140625" style="401"/>
    <col min="5406" max="5406" width="18.85546875" style="401" customWidth="1"/>
    <col min="5407" max="5418" width="7" style="401" customWidth="1"/>
    <col min="5419" max="5632" width="9.140625" style="401"/>
    <col min="5633" max="5633" width="18.28515625" style="401" customWidth="1"/>
    <col min="5634" max="5648" width="0" style="401" hidden="1" customWidth="1"/>
    <col min="5649" max="5658" width="6" style="401" customWidth="1"/>
    <col min="5659" max="5659" width="7.140625" style="401" customWidth="1"/>
    <col min="5660" max="5660" width="7.5703125" style="401" customWidth="1"/>
    <col min="5661" max="5661" width="9.140625" style="401"/>
    <col min="5662" max="5662" width="18.85546875" style="401" customWidth="1"/>
    <col min="5663" max="5674" width="7" style="401" customWidth="1"/>
    <col min="5675" max="5888" width="9.140625" style="401"/>
    <col min="5889" max="5889" width="18.28515625" style="401" customWidth="1"/>
    <col min="5890" max="5904" width="0" style="401" hidden="1" customWidth="1"/>
    <col min="5905" max="5914" width="6" style="401" customWidth="1"/>
    <col min="5915" max="5915" width="7.140625" style="401" customWidth="1"/>
    <col min="5916" max="5916" width="7.5703125" style="401" customWidth="1"/>
    <col min="5917" max="5917" width="9.140625" style="401"/>
    <col min="5918" max="5918" width="18.85546875" style="401" customWidth="1"/>
    <col min="5919" max="5930" width="7" style="401" customWidth="1"/>
    <col min="5931" max="6144" width="9.140625" style="401"/>
    <col min="6145" max="6145" width="18.28515625" style="401" customWidth="1"/>
    <col min="6146" max="6160" width="0" style="401" hidden="1" customWidth="1"/>
    <col min="6161" max="6170" width="6" style="401" customWidth="1"/>
    <col min="6171" max="6171" width="7.140625" style="401" customWidth="1"/>
    <col min="6172" max="6172" width="7.5703125" style="401" customWidth="1"/>
    <col min="6173" max="6173" width="9.140625" style="401"/>
    <col min="6174" max="6174" width="18.85546875" style="401" customWidth="1"/>
    <col min="6175" max="6186" width="7" style="401" customWidth="1"/>
    <col min="6187" max="6400" width="9.140625" style="401"/>
    <col min="6401" max="6401" width="18.28515625" style="401" customWidth="1"/>
    <col min="6402" max="6416" width="0" style="401" hidden="1" customWidth="1"/>
    <col min="6417" max="6426" width="6" style="401" customWidth="1"/>
    <col min="6427" max="6427" width="7.140625" style="401" customWidth="1"/>
    <col min="6428" max="6428" width="7.5703125" style="401" customWidth="1"/>
    <col min="6429" max="6429" width="9.140625" style="401"/>
    <col min="6430" max="6430" width="18.85546875" style="401" customWidth="1"/>
    <col min="6431" max="6442" width="7" style="401" customWidth="1"/>
    <col min="6443" max="6656" width="9.140625" style="401"/>
    <col min="6657" max="6657" width="18.28515625" style="401" customWidth="1"/>
    <col min="6658" max="6672" width="0" style="401" hidden="1" customWidth="1"/>
    <col min="6673" max="6682" width="6" style="401" customWidth="1"/>
    <col min="6683" max="6683" width="7.140625" style="401" customWidth="1"/>
    <col min="6684" max="6684" width="7.5703125" style="401" customWidth="1"/>
    <col min="6685" max="6685" width="9.140625" style="401"/>
    <col min="6686" max="6686" width="18.85546875" style="401" customWidth="1"/>
    <col min="6687" max="6698" width="7" style="401" customWidth="1"/>
    <col min="6699" max="6912" width="9.140625" style="401"/>
    <col min="6913" max="6913" width="18.28515625" style="401" customWidth="1"/>
    <col min="6914" max="6928" width="0" style="401" hidden="1" customWidth="1"/>
    <col min="6929" max="6938" width="6" style="401" customWidth="1"/>
    <col min="6939" max="6939" width="7.140625" style="401" customWidth="1"/>
    <col min="6940" max="6940" width="7.5703125" style="401" customWidth="1"/>
    <col min="6941" max="6941" width="9.140625" style="401"/>
    <col min="6942" max="6942" width="18.85546875" style="401" customWidth="1"/>
    <col min="6943" max="6954" width="7" style="401" customWidth="1"/>
    <col min="6955" max="7168" width="9.140625" style="401"/>
    <col min="7169" max="7169" width="18.28515625" style="401" customWidth="1"/>
    <col min="7170" max="7184" width="0" style="401" hidden="1" customWidth="1"/>
    <col min="7185" max="7194" width="6" style="401" customWidth="1"/>
    <col min="7195" max="7195" width="7.140625" style="401" customWidth="1"/>
    <col min="7196" max="7196" width="7.5703125" style="401" customWidth="1"/>
    <col min="7197" max="7197" width="9.140625" style="401"/>
    <col min="7198" max="7198" width="18.85546875" style="401" customWidth="1"/>
    <col min="7199" max="7210" width="7" style="401" customWidth="1"/>
    <col min="7211" max="7424" width="9.140625" style="401"/>
    <col min="7425" max="7425" width="18.28515625" style="401" customWidth="1"/>
    <col min="7426" max="7440" width="0" style="401" hidden="1" customWidth="1"/>
    <col min="7441" max="7450" width="6" style="401" customWidth="1"/>
    <col min="7451" max="7451" width="7.140625" style="401" customWidth="1"/>
    <col min="7452" max="7452" width="7.5703125" style="401" customWidth="1"/>
    <col min="7453" max="7453" width="9.140625" style="401"/>
    <col min="7454" max="7454" width="18.85546875" style="401" customWidth="1"/>
    <col min="7455" max="7466" width="7" style="401" customWidth="1"/>
    <col min="7467" max="7680" width="9.140625" style="401"/>
    <col min="7681" max="7681" width="18.28515625" style="401" customWidth="1"/>
    <col min="7682" max="7696" width="0" style="401" hidden="1" customWidth="1"/>
    <col min="7697" max="7706" width="6" style="401" customWidth="1"/>
    <col min="7707" max="7707" width="7.140625" style="401" customWidth="1"/>
    <col min="7708" max="7708" width="7.5703125" style="401" customWidth="1"/>
    <col min="7709" max="7709" width="9.140625" style="401"/>
    <col min="7710" max="7710" width="18.85546875" style="401" customWidth="1"/>
    <col min="7711" max="7722" width="7" style="401" customWidth="1"/>
    <col min="7723" max="7936" width="9.140625" style="401"/>
    <col min="7937" max="7937" width="18.28515625" style="401" customWidth="1"/>
    <col min="7938" max="7952" width="0" style="401" hidden="1" customWidth="1"/>
    <col min="7953" max="7962" width="6" style="401" customWidth="1"/>
    <col min="7963" max="7963" width="7.140625" style="401" customWidth="1"/>
    <col min="7964" max="7964" width="7.5703125" style="401" customWidth="1"/>
    <col min="7965" max="7965" width="9.140625" style="401"/>
    <col min="7966" max="7966" width="18.85546875" style="401" customWidth="1"/>
    <col min="7967" max="7978" width="7" style="401" customWidth="1"/>
    <col min="7979" max="8192" width="9.140625" style="401"/>
    <col min="8193" max="8193" width="18.28515625" style="401" customWidth="1"/>
    <col min="8194" max="8208" width="0" style="401" hidden="1" customWidth="1"/>
    <col min="8209" max="8218" width="6" style="401" customWidth="1"/>
    <col min="8219" max="8219" width="7.140625" style="401" customWidth="1"/>
    <col min="8220" max="8220" width="7.5703125" style="401" customWidth="1"/>
    <col min="8221" max="8221" width="9.140625" style="401"/>
    <col min="8222" max="8222" width="18.85546875" style="401" customWidth="1"/>
    <col min="8223" max="8234" width="7" style="401" customWidth="1"/>
    <col min="8235" max="8448" width="9.140625" style="401"/>
    <col min="8449" max="8449" width="18.28515625" style="401" customWidth="1"/>
    <col min="8450" max="8464" width="0" style="401" hidden="1" customWidth="1"/>
    <col min="8465" max="8474" width="6" style="401" customWidth="1"/>
    <col min="8475" max="8475" width="7.140625" style="401" customWidth="1"/>
    <col min="8476" max="8476" width="7.5703125" style="401" customWidth="1"/>
    <col min="8477" max="8477" width="9.140625" style="401"/>
    <col min="8478" max="8478" width="18.85546875" style="401" customWidth="1"/>
    <col min="8479" max="8490" width="7" style="401" customWidth="1"/>
    <col min="8491" max="8704" width="9.140625" style="401"/>
    <col min="8705" max="8705" width="18.28515625" style="401" customWidth="1"/>
    <col min="8706" max="8720" width="0" style="401" hidden="1" customWidth="1"/>
    <col min="8721" max="8730" width="6" style="401" customWidth="1"/>
    <col min="8731" max="8731" width="7.140625" style="401" customWidth="1"/>
    <col min="8732" max="8732" width="7.5703125" style="401" customWidth="1"/>
    <col min="8733" max="8733" width="9.140625" style="401"/>
    <col min="8734" max="8734" width="18.85546875" style="401" customWidth="1"/>
    <col min="8735" max="8746" width="7" style="401" customWidth="1"/>
    <col min="8747" max="8960" width="9.140625" style="401"/>
    <col min="8961" max="8961" width="18.28515625" style="401" customWidth="1"/>
    <col min="8962" max="8976" width="0" style="401" hidden="1" customWidth="1"/>
    <col min="8977" max="8986" width="6" style="401" customWidth="1"/>
    <col min="8987" max="8987" width="7.140625" style="401" customWidth="1"/>
    <col min="8988" max="8988" width="7.5703125" style="401" customWidth="1"/>
    <col min="8989" max="8989" width="9.140625" style="401"/>
    <col min="8990" max="8990" width="18.85546875" style="401" customWidth="1"/>
    <col min="8991" max="9002" width="7" style="401" customWidth="1"/>
    <col min="9003" max="9216" width="9.140625" style="401"/>
    <col min="9217" max="9217" width="18.28515625" style="401" customWidth="1"/>
    <col min="9218" max="9232" width="0" style="401" hidden="1" customWidth="1"/>
    <col min="9233" max="9242" width="6" style="401" customWidth="1"/>
    <col min="9243" max="9243" width="7.140625" style="401" customWidth="1"/>
    <col min="9244" max="9244" width="7.5703125" style="401" customWidth="1"/>
    <col min="9245" max="9245" width="9.140625" style="401"/>
    <col min="9246" max="9246" width="18.85546875" style="401" customWidth="1"/>
    <col min="9247" max="9258" width="7" style="401" customWidth="1"/>
    <col min="9259" max="9472" width="9.140625" style="401"/>
    <col min="9473" max="9473" width="18.28515625" style="401" customWidth="1"/>
    <col min="9474" max="9488" width="0" style="401" hidden="1" customWidth="1"/>
    <col min="9489" max="9498" width="6" style="401" customWidth="1"/>
    <col min="9499" max="9499" width="7.140625" style="401" customWidth="1"/>
    <col min="9500" max="9500" width="7.5703125" style="401" customWidth="1"/>
    <col min="9501" max="9501" width="9.140625" style="401"/>
    <col min="9502" max="9502" width="18.85546875" style="401" customWidth="1"/>
    <col min="9503" max="9514" width="7" style="401" customWidth="1"/>
    <col min="9515" max="9728" width="9.140625" style="401"/>
    <col min="9729" max="9729" width="18.28515625" style="401" customWidth="1"/>
    <col min="9730" max="9744" width="0" style="401" hidden="1" customWidth="1"/>
    <col min="9745" max="9754" width="6" style="401" customWidth="1"/>
    <col min="9755" max="9755" width="7.140625" style="401" customWidth="1"/>
    <col min="9756" max="9756" width="7.5703125" style="401" customWidth="1"/>
    <col min="9757" max="9757" width="9.140625" style="401"/>
    <col min="9758" max="9758" width="18.85546875" style="401" customWidth="1"/>
    <col min="9759" max="9770" width="7" style="401" customWidth="1"/>
    <col min="9771" max="9984" width="9.140625" style="401"/>
    <col min="9985" max="9985" width="18.28515625" style="401" customWidth="1"/>
    <col min="9986" max="10000" width="0" style="401" hidden="1" customWidth="1"/>
    <col min="10001" max="10010" width="6" style="401" customWidth="1"/>
    <col min="10011" max="10011" width="7.140625" style="401" customWidth="1"/>
    <col min="10012" max="10012" width="7.5703125" style="401" customWidth="1"/>
    <col min="10013" max="10013" width="9.140625" style="401"/>
    <col min="10014" max="10014" width="18.85546875" style="401" customWidth="1"/>
    <col min="10015" max="10026" width="7" style="401" customWidth="1"/>
    <col min="10027" max="10240" width="9.140625" style="401"/>
    <col min="10241" max="10241" width="18.28515625" style="401" customWidth="1"/>
    <col min="10242" max="10256" width="0" style="401" hidden="1" customWidth="1"/>
    <col min="10257" max="10266" width="6" style="401" customWidth="1"/>
    <col min="10267" max="10267" width="7.140625" style="401" customWidth="1"/>
    <col min="10268" max="10268" width="7.5703125" style="401" customWidth="1"/>
    <col min="10269" max="10269" width="9.140625" style="401"/>
    <col min="10270" max="10270" width="18.85546875" style="401" customWidth="1"/>
    <col min="10271" max="10282" width="7" style="401" customWidth="1"/>
    <col min="10283" max="10496" width="9.140625" style="401"/>
    <col min="10497" max="10497" width="18.28515625" style="401" customWidth="1"/>
    <col min="10498" max="10512" width="0" style="401" hidden="1" customWidth="1"/>
    <col min="10513" max="10522" width="6" style="401" customWidth="1"/>
    <col min="10523" max="10523" width="7.140625" style="401" customWidth="1"/>
    <col min="10524" max="10524" width="7.5703125" style="401" customWidth="1"/>
    <col min="10525" max="10525" width="9.140625" style="401"/>
    <col min="10526" max="10526" width="18.85546875" style="401" customWidth="1"/>
    <col min="10527" max="10538" width="7" style="401" customWidth="1"/>
    <col min="10539" max="10752" width="9.140625" style="401"/>
    <col min="10753" max="10753" width="18.28515625" style="401" customWidth="1"/>
    <col min="10754" max="10768" width="0" style="401" hidden="1" customWidth="1"/>
    <col min="10769" max="10778" width="6" style="401" customWidth="1"/>
    <col min="10779" max="10779" width="7.140625" style="401" customWidth="1"/>
    <col min="10780" max="10780" width="7.5703125" style="401" customWidth="1"/>
    <col min="10781" max="10781" width="9.140625" style="401"/>
    <col min="10782" max="10782" width="18.85546875" style="401" customWidth="1"/>
    <col min="10783" max="10794" width="7" style="401" customWidth="1"/>
    <col min="10795" max="11008" width="9.140625" style="401"/>
    <col min="11009" max="11009" width="18.28515625" style="401" customWidth="1"/>
    <col min="11010" max="11024" width="0" style="401" hidden="1" customWidth="1"/>
    <col min="11025" max="11034" width="6" style="401" customWidth="1"/>
    <col min="11035" max="11035" width="7.140625" style="401" customWidth="1"/>
    <col min="11036" max="11036" width="7.5703125" style="401" customWidth="1"/>
    <col min="11037" max="11037" width="9.140625" style="401"/>
    <col min="11038" max="11038" width="18.85546875" style="401" customWidth="1"/>
    <col min="11039" max="11050" width="7" style="401" customWidth="1"/>
    <col min="11051" max="11264" width="9.140625" style="401"/>
    <col min="11265" max="11265" width="18.28515625" style="401" customWidth="1"/>
    <col min="11266" max="11280" width="0" style="401" hidden="1" customWidth="1"/>
    <col min="11281" max="11290" width="6" style="401" customWidth="1"/>
    <col min="11291" max="11291" width="7.140625" style="401" customWidth="1"/>
    <col min="11292" max="11292" width="7.5703125" style="401" customWidth="1"/>
    <col min="11293" max="11293" width="9.140625" style="401"/>
    <col min="11294" max="11294" width="18.85546875" style="401" customWidth="1"/>
    <col min="11295" max="11306" width="7" style="401" customWidth="1"/>
    <col min="11307" max="11520" width="9.140625" style="401"/>
    <col min="11521" max="11521" width="18.28515625" style="401" customWidth="1"/>
    <col min="11522" max="11536" width="0" style="401" hidden="1" customWidth="1"/>
    <col min="11537" max="11546" width="6" style="401" customWidth="1"/>
    <col min="11547" max="11547" width="7.140625" style="401" customWidth="1"/>
    <col min="11548" max="11548" width="7.5703125" style="401" customWidth="1"/>
    <col min="11549" max="11549" width="9.140625" style="401"/>
    <col min="11550" max="11550" width="18.85546875" style="401" customWidth="1"/>
    <col min="11551" max="11562" width="7" style="401" customWidth="1"/>
    <col min="11563" max="11776" width="9.140625" style="401"/>
    <col min="11777" max="11777" width="18.28515625" style="401" customWidth="1"/>
    <col min="11778" max="11792" width="0" style="401" hidden="1" customWidth="1"/>
    <col min="11793" max="11802" width="6" style="401" customWidth="1"/>
    <col min="11803" max="11803" width="7.140625" style="401" customWidth="1"/>
    <col min="11804" max="11804" width="7.5703125" style="401" customWidth="1"/>
    <col min="11805" max="11805" width="9.140625" style="401"/>
    <col min="11806" max="11806" width="18.85546875" style="401" customWidth="1"/>
    <col min="11807" max="11818" width="7" style="401" customWidth="1"/>
    <col min="11819" max="12032" width="9.140625" style="401"/>
    <col min="12033" max="12033" width="18.28515625" style="401" customWidth="1"/>
    <col min="12034" max="12048" width="0" style="401" hidden="1" customWidth="1"/>
    <col min="12049" max="12058" width="6" style="401" customWidth="1"/>
    <col min="12059" max="12059" width="7.140625" style="401" customWidth="1"/>
    <col min="12060" max="12060" width="7.5703125" style="401" customWidth="1"/>
    <col min="12061" max="12061" width="9.140625" style="401"/>
    <col min="12062" max="12062" width="18.85546875" style="401" customWidth="1"/>
    <col min="12063" max="12074" width="7" style="401" customWidth="1"/>
    <col min="12075" max="12288" width="9.140625" style="401"/>
    <col min="12289" max="12289" width="18.28515625" style="401" customWidth="1"/>
    <col min="12290" max="12304" width="0" style="401" hidden="1" customWidth="1"/>
    <col min="12305" max="12314" width="6" style="401" customWidth="1"/>
    <col min="12315" max="12315" width="7.140625" style="401" customWidth="1"/>
    <col min="12316" max="12316" width="7.5703125" style="401" customWidth="1"/>
    <col min="12317" max="12317" width="9.140625" style="401"/>
    <col min="12318" max="12318" width="18.85546875" style="401" customWidth="1"/>
    <col min="12319" max="12330" width="7" style="401" customWidth="1"/>
    <col min="12331" max="12544" width="9.140625" style="401"/>
    <col min="12545" max="12545" width="18.28515625" style="401" customWidth="1"/>
    <col min="12546" max="12560" width="0" style="401" hidden="1" customWidth="1"/>
    <col min="12561" max="12570" width="6" style="401" customWidth="1"/>
    <col min="12571" max="12571" width="7.140625" style="401" customWidth="1"/>
    <col min="12572" max="12572" width="7.5703125" style="401" customWidth="1"/>
    <col min="12573" max="12573" width="9.140625" style="401"/>
    <col min="12574" max="12574" width="18.85546875" style="401" customWidth="1"/>
    <col min="12575" max="12586" width="7" style="401" customWidth="1"/>
    <col min="12587" max="12800" width="9.140625" style="401"/>
    <col min="12801" max="12801" width="18.28515625" style="401" customWidth="1"/>
    <col min="12802" max="12816" width="0" style="401" hidden="1" customWidth="1"/>
    <col min="12817" max="12826" width="6" style="401" customWidth="1"/>
    <col min="12827" max="12827" width="7.140625" style="401" customWidth="1"/>
    <col min="12828" max="12828" width="7.5703125" style="401" customWidth="1"/>
    <col min="12829" max="12829" width="9.140625" style="401"/>
    <col min="12830" max="12830" width="18.85546875" style="401" customWidth="1"/>
    <col min="12831" max="12842" width="7" style="401" customWidth="1"/>
    <col min="12843" max="13056" width="9.140625" style="401"/>
    <col min="13057" max="13057" width="18.28515625" style="401" customWidth="1"/>
    <col min="13058" max="13072" width="0" style="401" hidden="1" customWidth="1"/>
    <col min="13073" max="13082" width="6" style="401" customWidth="1"/>
    <col min="13083" max="13083" width="7.140625" style="401" customWidth="1"/>
    <col min="13084" max="13084" width="7.5703125" style="401" customWidth="1"/>
    <col min="13085" max="13085" width="9.140625" style="401"/>
    <col min="13086" max="13086" width="18.85546875" style="401" customWidth="1"/>
    <col min="13087" max="13098" width="7" style="401" customWidth="1"/>
    <col min="13099" max="13312" width="9.140625" style="401"/>
    <col min="13313" max="13313" width="18.28515625" style="401" customWidth="1"/>
    <col min="13314" max="13328" width="0" style="401" hidden="1" customWidth="1"/>
    <col min="13329" max="13338" width="6" style="401" customWidth="1"/>
    <col min="13339" max="13339" width="7.140625" style="401" customWidth="1"/>
    <col min="13340" max="13340" width="7.5703125" style="401" customWidth="1"/>
    <col min="13341" max="13341" width="9.140625" style="401"/>
    <col min="13342" max="13342" width="18.85546875" style="401" customWidth="1"/>
    <col min="13343" max="13354" width="7" style="401" customWidth="1"/>
    <col min="13355" max="13568" width="9.140625" style="401"/>
    <col min="13569" max="13569" width="18.28515625" style="401" customWidth="1"/>
    <col min="13570" max="13584" width="0" style="401" hidden="1" customWidth="1"/>
    <col min="13585" max="13594" width="6" style="401" customWidth="1"/>
    <col min="13595" max="13595" width="7.140625" style="401" customWidth="1"/>
    <col min="13596" max="13596" width="7.5703125" style="401" customWidth="1"/>
    <col min="13597" max="13597" width="9.140625" style="401"/>
    <col min="13598" max="13598" width="18.85546875" style="401" customWidth="1"/>
    <col min="13599" max="13610" width="7" style="401" customWidth="1"/>
    <col min="13611" max="13824" width="9.140625" style="401"/>
    <col min="13825" max="13825" width="18.28515625" style="401" customWidth="1"/>
    <col min="13826" max="13840" width="0" style="401" hidden="1" customWidth="1"/>
    <col min="13841" max="13850" width="6" style="401" customWidth="1"/>
    <col min="13851" max="13851" width="7.140625" style="401" customWidth="1"/>
    <col min="13852" max="13852" width="7.5703125" style="401" customWidth="1"/>
    <col min="13853" max="13853" width="9.140625" style="401"/>
    <col min="13854" max="13854" width="18.85546875" style="401" customWidth="1"/>
    <col min="13855" max="13866" width="7" style="401" customWidth="1"/>
    <col min="13867" max="14080" width="9.140625" style="401"/>
    <col min="14081" max="14081" width="18.28515625" style="401" customWidth="1"/>
    <col min="14082" max="14096" width="0" style="401" hidden="1" customWidth="1"/>
    <col min="14097" max="14106" width="6" style="401" customWidth="1"/>
    <col min="14107" max="14107" width="7.140625" style="401" customWidth="1"/>
    <col min="14108" max="14108" width="7.5703125" style="401" customWidth="1"/>
    <col min="14109" max="14109" width="9.140625" style="401"/>
    <col min="14110" max="14110" width="18.85546875" style="401" customWidth="1"/>
    <col min="14111" max="14122" width="7" style="401" customWidth="1"/>
    <col min="14123" max="14336" width="9.140625" style="401"/>
    <col min="14337" max="14337" width="18.28515625" style="401" customWidth="1"/>
    <col min="14338" max="14352" width="0" style="401" hidden="1" customWidth="1"/>
    <col min="14353" max="14362" width="6" style="401" customWidth="1"/>
    <col min="14363" max="14363" width="7.140625" style="401" customWidth="1"/>
    <col min="14364" max="14364" width="7.5703125" style="401" customWidth="1"/>
    <col min="14365" max="14365" width="9.140625" style="401"/>
    <col min="14366" max="14366" width="18.85546875" style="401" customWidth="1"/>
    <col min="14367" max="14378" width="7" style="401" customWidth="1"/>
    <col min="14379" max="14592" width="9.140625" style="401"/>
    <col min="14593" max="14593" width="18.28515625" style="401" customWidth="1"/>
    <col min="14594" max="14608" width="0" style="401" hidden="1" customWidth="1"/>
    <col min="14609" max="14618" width="6" style="401" customWidth="1"/>
    <col min="14619" max="14619" width="7.140625" style="401" customWidth="1"/>
    <col min="14620" max="14620" width="7.5703125" style="401" customWidth="1"/>
    <col min="14621" max="14621" width="9.140625" style="401"/>
    <col min="14622" max="14622" width="18.85546875" style="401" customWidth="1"/>
    <col min="14623" max="14634" width="7" style="401" customWidth="1"/>
    <col min="14635" max="14848" width="9.140625" style="401"/>
    <col min="14849" max="14849" width="18.28515625" style="401" customWidth="1"/>
    <col min="14850" max="14864" width="0" style="401" hidden="1" customWidth="1"/>
    <col min="14865" max="14874" width="6" style="401" customWidth="1"/>
    <col min="14875" max="14875" width="7.140625" style="401" customWidth="1"/>
    <col min="14876" max="14876" width="7.5703125" style="401" customWidth="1"/>
    <col min="14877" max="14877" width="9.140625" style="401"/>
    <col min="14878" max="14878" width="18.85546875" style="401" customWidth="1"/>
    <col min="14879" max="14890" width="7" style="401" customWidth="1"/>
    <col min="14891" max="15104" width="9.140625" style="401"/>
    <col min="15105" max="15105" width="18.28515625" style="401" customWidth="1"/>
    <col min="15106" max="15120" width="0" style="401" hidden="1" customWidth="1"/>
    <col min="15121" max="15130" width="6" style="401" customWidth="1"/>
    <col min="15131" max="15131" width="7.140625" style="401" customWidth="1"/>
    <col min="15132" max="15132" width="7.5703125" style="401" customWidth="1"/>
    <col min="15133" max="15133" width="9.140625" style="401"/>
    <col min="15134" max="15134" width="18.85546875" style="401" customWidth="1"/>
    <col min="15135" max="15146" width="7" style="401" customWidth="1"/>
    <col min="15147" max="15360" width="9.140625" style="401"/>
    <col min="15361" max="15361" width="18.28515625" style="401" customWidth="1"/>
    <col min="15362" max="15376" width="0" style="401" hidden="1" customWidth="1"/>
    <col min="15377" max="15386" width="6" style="401" customWidth="1"/>
    <col min="15387" max="15387" width="7.140625" style="401" customWidth="1"/>
    <col min="15388" max="15388" width="7.5703125" style="401" customWidth="1"/>
    <col min="15389" max="15389" width="9.140625" style="401"/>
    <col min="15390" max="15390" width="18.85546875" style="401" customWidth="1"/>
    <col min="15391" max="15402" width="7" style="401" customWidth="1"/>
    <col min="15403" max="15616" width="9.140625" style="401"/>
    <col min="15617" max="15617" width="18.28515625" style="401" customWidth="1"/>
    <col min="15618" max="15632" width="0" style="401" hidden="1" customWidth="1"/>
    <col min="15633" max="15642" width="6" style="401" customWidth="1"/>
    <col min="15643" max="15643" width="7.140625" style="401" customWidth="1"/>
    <col min="15644" max="15644" width="7.5703125" style="401" customWidth="1"/>
    <col min="15645" max="15645" width="9.140625" style="401"/>
    <col min="15646" max="15646" width="18.85546875" style="401" customWidth="1"/>
    <col min="15647" max="15658" width="7" style="401" customWidth="1"/>
    <col min="15659" max="15872" width="9.140625" style="401"/>
    <col min="15873" max="15873" width="18.28515625" style="401" customWidth="1"/>
    <col min="15874" max="15888" width="0" style="401" hidden="1" customWidth="1"/>
    <col min="15889" max="15898" width="6" style="401" customWidth="1"/>
    <col min="15899" max="15899" width="7.140625" style="401" customWidth="1"/>
    <col min="15900" max="15900" width="7.5703125" style="401" customWidth="1"/>
    <col min="15901" max="15901" width="9.140625" style="401"/>
    <col min="15902" max="15902" width="18.85546875" style="401" customWidth="1"/>
    <col min="15903" max="15914" width="7" style="401" customWidth="1"/>
    <col min="15915" max="16128" width="9.140625" style="401"/>
    <col min="16129" max="16129" width="18.28515625" style="401" customWidth="1"/>
    <col min="16130" max="16144" width="0" style="401" hidden="1" customWidth="1"/>
    <col min="16145" max="16154" width="6" style="401" customWidth="1"/>
    <col min="16155" max="16155" width="7.140625" style="401" customWidth="1"/>
    <col min="16156" max="16156" width="7.5703125" style="401" customWidth="1"/>
    <col min="16157" max="16157" width="9.140625" style="401"/>
    <col min="16158" max="16158" width="18.85546875" style="401" customWidth="1"/>
    <col min="16159" max="16170" width="7" style="401" customWidth="1"/>
    <col min="16171" max="16384" width="9.140625" style="401"/>
  </cols>
  <sheetData>
    <row r="1" spans="1:42" hidden="1" x14ac:dyDescent="0.2">
      <c r="A1" s="1390" t="s">
        <v>938</v>
      </c>
      <c r="B1" s="1390"/>
      <c r="C1" s="1390"/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  <c r="O1" s="1390"/>
      <c r="P1" s="1390"/>
      <c r="Q1" s="1390"/>
      <c r="R1" s="1390"/>
      <c r="S1" s="1390"/>
      <c r="T1" s="1390"/>
      <c r="U1" s="1390"/>
      <c r="V1" s="1390"/>
      <c r="W1" s="1390"/>
      <c r="X1" s="1390"/>
      <c r="Y1" s="1390"/>
      <c r="Z1" s="1390"/>
      <c r="AA1" s="1390"/>
      <c r="AB1" s="1390"/>
      <c r="AD1" s="402" t="s">
        <v>939</v>
      </c>
      <c r="AE1" s="402"/>
      <c r="AF1" s="402"/>
      <c r="AG1" s="402"/>
      <c r="AH1" s="402"/>
      <c r="AI1" s="402"/>
      <c r="AJ1" s="402"/>
      <c r="AK1" s="402"/>
      <c r="AL1" s="402"/>
      <c r="AM1" s="402"/>
      <c r="AN1" s="402"/>
      <c r="AO1" s="402"/>
      <c r="AP1" s="402"/>
    </row>
    <row r="2" spans="1:42" ht="13.5" hidden="1" thickBot="1" x14ac:dyDescent="0.25">
      <c r="A2" s="1391"/>
      <c r="B2" s="1391"/>
      <c r="C2" s="1391"/>
      <c r="D2" s="1391"/>
      <c r="E2" s="1391"/>
      <c r="F2" s="1391"/>
      <c r="G2" s="1391"/>
      <c r="H2" s="1391"/>
      <c r="I2" s="1391"/>
      <c r="J2" s="1391"/>
      <c r="K2" s="1391"/>
      <c r="L2" s="1391"/>
      <c r="M2" s="1391"/>
      <c r="N2" s="1391"/>
      <c r="O2" s="1391"/>
      <c r="P2" s="1391"/>
      <c r="Q2" s="1391"/>
      <c r="R2" s="1391"/>
      <c r="S2" s="1391"/>
      <c r="T2" s="1391"/>
      <c r="U2" s="1391"/>
      <c r="V2" s="1391"/>
      <c r="W2" s="1391"/>
      <c r="X2" s="1391"/>
      <c r="Y2" s="1391"/>
      <c r="Z2" s="1391"/>
      <c r="AA2" s="1391"/>
      <c r="AB2" s="1391"/>
      <c r="AD2" s="403"/>
      <c r="AE2" s="403"/>
      <c r="AF2" s="403"/>
      <c r="AG2" s="403"/>
      <c r="AH2" s="403"/>
      <c r="AI2" s="403"/>
      <c r="AJ2" s="403"/>
      <c r="AK2" s="403"/>
      <c r="AL2" s="403"/>
      <c r="AM2" s="403"/>
      <c r="AN2" s="403"/>
      <c r="AO2" s="403"/>
      <c r="AP2" s="403"/>
    </row>
    <row r="3" spans="1:42" ht="26.25" hidden="1" customHeight="1" thickBot="1" x14ac:dyDescent="0.25">
      <c r="A3" s="404" t="s">
        <v>889</v>
      </c>
      <c r="B3" s="405" t="s">
        <v>497</v>
      </c>
      <c r="C3" s="406" t="s">
        <v>498</v>
      </c>
      <c r="D3" s="407" t="s">
        <v>499</v>
      </c>
      <c r="E3" s="407" t="s">
        <v>500</v>
      </c>
      <c r="F3" s="405" t="s">
        <v>501</v>
      </c>
      <c r="G3" s="406" t="s">
        <v>502</v>
      </c>
      <c r="H3" s="406" t="s">
        <v>503</v>
      </c>
      <c r="I3" s="406" t="s">
        <v>504</v>
      </c>
      <c r="J3" s="408" t="s">
        <v>505</v>
      </c>
      <c r="K3" s="409" t="s">
        <v>506</v>
      </c>
      <c r="L3" s="406" t="s">
        <v>507</v>
      </c>
      <c r="M3" s="410" t="s">
        <v>508</v>
      </c>
      <c r="N3" s="410" t="s">
        <v>509</v>
      </c>
      <c r="O3" s="410" t="s">
        <v>510</v>
      </c>
      <c r="P3" s="410" t="s">
        <v>511</v>
      </c>
      <c r="Q3" s="410" t="s">
        <v>3</v>
      </c>
      <c r="R3" s="410" t="s">
        <v>4</v>
      </c>
      <c r="S3" s="410" t="s">
        <v>5</v>
      </c>
      <c r="T3" s="410" t="s">
        <v>6</v>
      </c>
      <c r="U3" s="410" t="s">
        <v>7</v>
      </c>
      <c r="V3" s="410" t="s">
        <v>8</v>
      </c>
      <c r="W3" s="410" t="s">
        <v>9</v>
      </c>
      <c r="X3" s="410" t="s">
        <v>10</v>
      </c>
      <c r="Y3" s="410" t="s">
        <v>11</v>
      </c>
      <c r="Z3" s="411" t="s">
        <v>12</v>
      </c>
      <c r="AA3" s="412" t="s">
        <v>879</v>
      </c>
      <c r="AB3" s="413" t="s">
        <v>890</v>
      </c>
      <c r="AD3" s="404" t="s">
        <v>889</v>
      </c>
      <c r="AE3" s="410" t="s">
        <v>3</v>
      </c>
      <c r="AF3" s="410" t="s">
        <v>4</v>
      </c>
      <c r="AG3" s="410" t="s">
        <v>5</v>
      </c>
      <c r="AH3" s="410" t="s">
        <v>6</v>
      </c>
      <c r="AI3" s="410" t="s">
        <v>7</v>
      </c>
      <c r="AJ3" s="410" t="s">
        <v>8</v>
      </c>
      <c r="AK3" s="410" t="s">
        <v>9</v>
      </c>
      <c r="AL3" s="410" t="s">
        <v>10</v>
      </c>
      <c r="AM3" s="410" t="s">
        <v>11</v>
      </c>
      <c r="AN3" s="411" t="s">
        <v>12</v>
      </c>
      <c r="AO3" s="412" t="s">
        <v>879</v>
      </c>
      <c r="AP3" s="413" t="s">
        <v>890</v>
      </c>
    </row>
    <row r="4" spans="1:42" ht="13.5" hidden="1" thickBot="1" x14ac:dyDescent="0.25">
      <c r="A4" s="414" t="s">
        <v>891</v>
      </c>
      <c r="B4" s="415">
        <v>19527</v>
      </c>
      <c r="C4" s="416">
        <v>19162</v>
      </c>
      <c r="D4" s="417">
        <v>21426</v>
      </c>
      <c r="E4" s="417">
        <v>24657</v>
      </c>
      <c r="F4" s="415">
        <v>24300</v>
      </c>
      <c r="G4" s="416">
        <v>26360</v>
      </c>
      <c r="H4" s="418">
        <v>28388</v>
      </c>
      <c r="I4" s="418">
        <v>24236</v>
      </c>
      <c r="J4" s="419">
        <v>24278</v>
      </c>
      <c r="K4" s="420">
        <v>22307</v>
      </c>
      <c r="L4" s="421">
        <v>20895</v>
      </c>
      <c r="M4" s="421">
        <v>19931</v>
      </c>
      <c r="N4" s="421">
        <v>20331</v>
      </c>
      <c r="O4" s="421">
        <v>21821</v>
      </c>
      <c r="P4" s="421">
        <v>21317</v>
      </c>
      <c r="Q4" s="421">
        <v>4860</v>
      </c>
      <c r="R4" s="421">
        <v>4228</v>
      </c>
      <c r="S4" s="421">
        <v>3975</v>
      </c>
      <c r="T4" s="418">
        <v>4065</v>
      </c>
      <c r="U4" s="421">
        <v>3745</v>
      </c>
      <c r="V4" s="421">
        <v>3446</v>
      </c>
      <c r="W4" s="421">
        <v>3643</v>
      </c>
      <c r="X4" s="421">
        <v>3773</v>
      </c>
      <c r="Y4" s="421">
        <v>4080</v>
      </c>
      <c r="Z4" s="422">
        <v>4337</v>
      </c>
      <c r="AA4" s="423">
        <f t="shared" ref="AA4:AA24" si="0">AVERAGE(Q4:Z4)</f>
        <v>4015.2</v>
      </c>
      <c r="AB4" s="424">
        <f t="shared" ref="AB4:AB24" si="1">AA4/$AA$24*100</f>
        <v>20.463997390524341</v>
      </c>
      <c r="AD4" s="414" t="s">
        <v>891</v>
      </c>
      <c r="AE4" s="421">
        <v>19329</v>
      </c>
      <c r="AF4" s="421">
        <v>16950</v>
      </c>
      <c r="AG4" s="421">
        <v>16796</v>
      </c>
      <c r="AH4" s="418">
        <v>16357</v>
      </c>
      <c r="AI4" s="421">
        <v>15330</v>
      </c>
      <c r="AJ4" s="421">
        <v>15214</v>
      </c>
      <c r="AK4" s="421">
        <v>15128</v>
      </c>
      <c r="AL4" s="421">
        <v>14142</v>
      </c>
      <c r="AM4" s="421">
        <v>13781</v>
      </c>
      <c r="AN4" s="422">
        <v>13546</v>
      </c>
      <c r="AO4" s="423">
        <f t="shared" ref="AO4:AO24" si="2">AVERAGE(AE4:AN4)</f>
        <v>15657.3</v>
      </c>
      <c r="AP4" s="424">
        <f t="shared" ref="AP4:AP24" si="3">AO4/$AO$24*100</f>
        <v>29.350686842026334</v>
      </c>
    </row>
    <row r="5" spans="1:42" hidden="1" x14ac:dyDescent="0.2">
      <c r="A5" s="425" t="s">
        <v>892</v>
      </c>
      <c r="B5" s="426">
        <v>7080</v>
      </c>
      <c r="C5" s="427">
        <v>6779</v>
      </c>
      <c r="D5" s="428">
        <v>6775</v>
      </c>
      <c r="E5" s="428">
        <v>7460</v>
      </c>
      <c r="F5" s="426">
        <v>7293</v>
      </c>
      <c r="G5" s="427">
        <v>8055</v>
      </c>
      <c r="H5" s="429">
        <v>8191</v>
      </c>
      <c r="I5" s="429">
        <v>7943</v>
      </c>
      <c r="J5" s="430">
        <v>8687</v>
      </c>
      <c r="K5" s="431">
        <v>7496</v>
      </c>
      <c r="L5" s="429">
        <v>7436</v>
      </c>
      <c r="M5" s="429">
        <v>6908</v>
      </c>
      <c r="N5" s="429">
        <v>7281</v>
      </c>
      <c r="O5" s="429">
        <v>7124</v>
      </c>
      <c r="P5" s="429">
        <v>6791</v>
      </c>
      <c r="Q5" s="429">
        <v>2049</v>
      </c>
      <c r="R5" s="429">
        <v>1661</v>
      </c>
      <c r="S5" s="429">
        <v>1749</v>
      </c>
      <c r="T5" s="432">
        <v>1713</v>
      </c>
      <c r="U5" s="432">
        <v>1705</v>
      </c>
      <c r="V5" s="432">
        <v>1641</v>
      </c>
      <c r="W5" s="432">
        <v>1864</v>
      </c>
      <c r="X5" s="432">
        <v>2155</v>
      </c>
      <c r="Y5" s="432">
        <v>2357</v>
      </c>
      <c r="Z5" s="433">
        <v>2199</v>
      </c>
      <c r="AA5" s="434">
        <f t="shared" si="0"/>
        <v>1909.3</v>
      </c>
      <c r="AB5" s="435">
        <f t="shared" si="1"/>
        <v>9.7309997553616565</v>
      </c>
      <c r="AD5" s="425" t="s">
        <v>892</v>
      </c>
      <c r="AE5" s="429">
        <v>5018</v>
      </c>
      <c r="AF5" s="429">
        <v>3942</v>
      </c>
      <c r="AG5" s="429">
        <v>4577</v>
      </c>
      <c r="AH5" s="432">
        <v>3937</v>
      </c>
      <c r="AI5" s="432">
        <v>4228</v>
      </c>
      <c r="AJ5" s="432">
        <v>3763</v>
      </c>
      <c r="AK5" s="432">
        <v>4898</v>
      </c>
      <c r="AL5" s="432">
        <v>4620</v>
      </c>
      <c r="AM5" s="432">
        <v>4933</v>
      </c>
      <c r="AN5" s="433">
        <v>5282</v>
      </c>
      <c r="AO5" s="434">
        <f t="shared" si="2"/>
        <v>4519.8</v>
      </c>
      <c r="AP5" s="435">
        <f t="shared" si="3"/>
        <v>8.4726762844545771</v>
      </c>
    </row>
    <row r="6" spans="1:42" hidden="1" x14ac:dyDescent="0.2">
      <c r="A6" s="436" t="s">
        <v>893</v>
      </c>
      <c r="B6" s="437">
        <v>4625</v>
      </c>
      <c r="C6" s="438">
        <v>4935</v>
      </c>
      <c r="D6" s="439">
        <v>6405</v>
      </c>
      <c r="E6" s="439">
        <v>7654</v>
      </c>
      <c r="F6" s="437">
        <v>8083</v>
      </c>
      <c r="G6" s="438">
        <v>7489</v>
      </c>
      <c r="H6" s="440">
        <v>7490</v>
      </c>
      <c r="I6" s="440">
        <v>6713</v>
      </c>
      <c r="J6" s="441">
        <v>6627</v>
      </c>
      <c r="K6" s="442">
        <v>6298</v>
      </c>
      <c r="L6" s="440">
        <v>5685</v>
      </c>
      <c r="M6" s="440">
        <v>5236</v>
      </c>
      <c r="N6" s="440">
        <v>5066</v>
      </c>
      <c r="O6" s="440">
        <v>5215</v>
      </c>
      <c r="P6" s="440">
        <v>4887</v>
      </c>
      <c r="Q6" s="440">
        <v>1433</v>
      </c>
      <c r="R6" s="440">
        <v>1271</v>
      </c>
      <c r="S6" s="440">
        <v>1251</v>
      </c>
      <c r="T6" s="440">
        <v>1206</v>
      </c>
      <c r="U6" s="440">
        <v>1315</v>
      </c>
      <c r="V6" s="440">
        <v>1414</v>
      </c>
      <c r="W6" s="440">
        <v>1607</v>
      </c>
      <c r="X6" s="440">
        <v>1507</v>
      </c>
      <c r="Y6" s="440">
        <v>1623</v>
      </c>
      <c r="Z6" s="443">
        <v>1569</v>
      </c>
      <c r="AA6" s="444">
        <f t="shared" si="0"/>
        <v>1419.6</v>
      </c>
      <c r="AB6" s="445">
        <f t="shared" si="1"/>
        <v>7.2351789937209494</v>
      </c>
      <c r="AD6" s="436" t="s">
        <v>893</v>
      </c>
      <c r="AE6" s="440">
        <v>3909</v>
      </c>
      <c r="AF6" s="440">
        <v>3326</v>
      </c>
      <c r="AG6" s="440">
        <v>3991</v>
      </c>
      <c r="AH6" s="440">
        <v>2982</v>
      </c>
      <c r="AI6" s="440">
        <v>3741</v>
      </c>
      <c r="AJ6" s="440">
        <v>3136</v>
      </c>
      <c r="AK6" s="440">
        <v>4443</v>
      </c>
      <c r="AL6" s="440">
        <v>3982</v>
      </c>
      <c r="AM6" s="440">
        <v>3979</v>
      </c>
      <c r="AN6" s="443">
        <v>4145</v>
      </c>
      <c r="AO6" s="444">
        <f t="shared" si="2"/>
        <v>3763.4</v>
      </c>
      <c r="AP6" s="445">
        <f t="shared" si="3"/>
        <v>7.0547524069464034</v>
      </c>
    </row>
    <row r="7" spans="1:42" hidden="1" x14ac:dyDescent="0.2">
      <c r="A7" s="436" t="s">
        <v>894</v>
      </c>
      <c r="B7" s="437">
        <v>2682</v>
      </c>
      <c r="C7" s="438">
        <v>3097</v>
      </c>
      <c r="D7" s="439">
        <v>3920</v>
      </c>
      <c r="E7" s="439">
        <v>4778</v>
      </c>
      <c r="F7" s="437">
        <v>4151</v>
      </c>
      <c r="G7" s="438">
        <v>4449</v>
      </c>
      <c r="H7" s="440">
        <v>4692</v>
      </c>
      <c r="I7" s="440">
        <v>4322</v>
      </c>
      <c r="J7" s="441">
        <v>4379</v>
      </c>
      <c r="K7" s="442">
        <v>4199</v>
      </c>
      <c r="L7" s="440">
        <v>4085</v>
      </c>
      <c r="M7" s="440">
        <v>4170</v>
      </c>
      <c r="N7" s="440">
        <v>4231</v>
      </c>
      <c r="O7" s="440">
        <v>4508</v>
      </c>
      <c r="P7" s="440">
        <v>4131</v>
      </c>
      <c r="Q7" s="440">
        <v>2108</v>
      </c>
      <c r="R7" s="440">
        <v>1842</v>
      </c>
      <c r="S7" s="440">
        <v>1636</v>
      </c>
      <c r="T7" s="440">
        <v>1411</v>
      </c>
      <c r="U7" s="440">
        <v>1231</v>
      </c>
      <c r="V7" s="440">
        <v>1114</v>
      </c>
      <c r="W7" s="440">
        <v>1329</v>
      </c>
      <c r="X7" s="440">
        <v>1291</v>
      </c>
      <c r="Y7" s="440">
        <v>1480</v>
      </c>
      <c r="Z7" s="443">
        <v>1377</v>
      </c>
      <c r="AA7" s="444">
        <f t="shared" si="0"/>
        <v>1481.9</v>
      </c>
      <c r="AB7" s="445">
        <f t="shared" si="1"/>
        <v>7.5526991763842464</v>
      </c>
      <c r="AD7" s="436" t="s">
        <v>894</v>
      </c>
      <c r="AE7" s="440">
        <v>3797</v>
      </c>
      <c r="AF7" s="440">
        <v>3075</v>
      </c>
      <c r="AG7" s="440">
        <v>3198</v>
      </c>
      <c r="AH7" s="440">
        <v>3122</v>
      </c>
      <c r="AI7" s="440">
        <v>2451</v>
      </c>
      <c r="AJ7" s="440">
        <v>2431</v>
      </c>
      <c r="AK7" s="440">
        <v>2745</v>
      </c>
      <c r="AL7" s="440">
        <v>2974</v>
      </c>
      <c r="AM7" s="440">
        <v>3039</v>
      </c>
      <c r="AN7" s="443">
        <v>3103</v>
      </c>
      <c r="AO7" s="444">
        <f t="shared" si="2"/>
        <v>2993.5</v>
      </c>
      <c r="AP7" s="445">
        <f t="shared" si="3"/>
        <v>5.6115218499745056</v>
      </c>
    </row>
    <row r="8" spans="1:42" ht="13.5" hidden="1" thickBot="1" x14ac:dyDescent="0.25">
      <c r="A8" s="446" t="s">
        <v>895</v>
      </c>
      <c r="B8" s="447">
        <v>4744</v>
      </c>
      <c r="C8" s="448">
        <v>5142</v>
      </c>
      <c r="D8" s="449">
        <v>6587</v>
      </c>
      <c r="E8" s="449">
        <v>7075</v>
      </c>
      <c r="F8" s="447">
        <v>7624</v>
      </c>
      <c r="G8" s="448">
        <v>7878</v>
      </c>
      <c r="H8" s="450">
        <v>8274</v>
      </c>
      <c r="I8" s="450">
        <v>7624</v>
      </c>
      <c r="J8" s="451">
        <v>7305</v>
      </c>
      <c r="K8" s="452">
        <v>7047</v>
      </c>
      <c r="L8" s="450">
        <v>7408</v>
      </c>
      <c r="M8" s="450">
        <v>6976</v>
      </c>
      <c r="N8" s="450">
        <v>7109</v>
      </c>
      <c r="O8" s="450">
        <v>7094</v>
      </c>
      <c r="P8" s="450">
        <v>6858</v>
      </c>
      <c r="Q8" s="450">
        <v>1290</v>
      </c>
      <c r="R8" s="450">
        <v>1228</v>
      </c>
      <c r="S8" s="450">
        <v>1322</v>
      </c>
      <c r="T8" s="450">
        <v>1274</v>
      </c>
      <c r="U8" s="450">
        <v>1120</v>
      </c>
      <c r="V8" s="450">
        <v>1160</v>
      </c>
      <c r="W8" s="450">
        <v>1064</v>
      </c>
      <c r="X8" s="450">
        <v>1013</v>
      </c>
      <c r="Y8" s="450">
        <v>1134</v>
      </c>
      <c r="Z8" s="453">
        <v>1126</v>
      </c>
      <c r="AA8" s="454">
        <f t="shared" si="0"/>
        <v>1173.0999999999999</v>
      </c>
      <c r="AB8" s="455">
        <f t="shared" si="1"/>
        <v>5.9788591698605558</v>
      </c>
      <c r="AD8" s="446" t="s">
        <v>895</v>
      </c>
      <c r="AE8" s="450">
        <v>5153</v>
      </c>
      <c r="AF8" s="450">
        <v>4327</v>
      </c>
      <c r="AG8" s="450">
        <v>5075</v>
      </c>
      <c r="AH8" s="450">
        <v>4433</v>
      </c>
      <c r="AI8" s="450">
        <v>4724</v>
      </c>
      <c r="AJ8" s="450">
        <v>4312</v>
      </c>
      <c r="AK8" s="450">
        <v>3967</v>
      </c>
      <c r="AL8" s="450">
        <v>3296</v>
      </c>
      <c r="AM8" s="450">
        <v>4210</v>
      </c>
      <c r="AN8" s="453">
        <v>3554</v>
      </c>
      <c r="AO8" s="454">
        <f t="shared" si="2"/>
        <v>4305.1000000000004</v>
      </c>
      <c r="AP8" s="455">
        <f t="shared" si="3"/>
        <v>8.0702063525389161</v>
      </c>
    </row>
    <row r="9" spans="1:42" hidden="1" x14ac:dyDescent="0.2">
      <c r="A9" s="425" t="s">
        <v>896</v>
      </c>
      <c r="B9" s="426">
        <v>1324</v>
      </c>
      <c r="C9" s="427">
        <v>1337</v>
      </c>
      <c r="D9" s="428">
        <v>1748</v>
      </c>
      <c r="E9" s="428">
        <v>1622</v>
      </c>
      <c r="F9" s="426">
        <v>1720</v>
      </c>
      <c r="G9" s="427">
        <v>1747</v>
      </c>
      <c r="H9" s="429">
        <v>1634</v>
      </c>
      <c r="I9" s="429">
        <v>1767</v>
      </c>
      <c r="J9" s="430">
        <v>1746</v>
      </c>
      <c r="K9" s="431">
        <v>1790</v>
      </c>
      <c r="L9" s="429">
        <v>1764</v>
      </c>
      <c r="M9" s="429">
        <v>2040</v>
      </c>
      <c r="N9" s="429">
        <v>2141</v>
      </c>
      <c r="O9" s="429">
        <v>1911</v>
      </c>
      <c r="P9" s="429">
        <v>1951</v>
      </c>
      <c r="Q9" s="429">
        <v>772</v>
      </c>
      <c r="R9" s="429">
        <v>814</v>
      </c>
      <c r="S9" s="429">
        <v>872</v>
      </c>
      <c r="T9" s="432">
        <v>670</v>
      </c>
      <c r="U9" s="432">
        <v>668</v>
      </c>
      <c r="V9" s="432">
        <v>692</v>
      </c>
      <c r="W9" s="432">
        <v>693</v>
      </c>
      <c r="X9" s="432">
        <v>661</v>
      </c>
      <c r="Y9" s="432">
        <v>773</v>
      </c>
      <c r="Z9" s="433">
        <v>756</v>
      </c>
      <c r="AA9" s="434">
        <f t="shared" si="0"/>
        <v>737.1</v>
      </c>
      <c r="AB9" s="435">
        <f t="shared" si="1"/>
        <v>3.7567275544320315</v>
      </c>
      <c r="AD9" s="425" t="s">
        <v>896</v>
      </c>
      <c r="AE9" s="429">
        <v>982</v>
      </c>
      <c r="AF9" s="429">
        <v>1020</v>
      </c>
      <c r="AG9" s="429">
        <v>1165</v>
      </c>
      <c r="AH9" s="432">
        <v>1025</v>
      </c>
      <c r="AI9" s="432">
        <v>1107</v>
      </c>
      <c r="AJ9" s="432">
        <v>1150</v>
      </c>
      <c r="AK9" s="432">
        <v>1329</v>
      </c>
      <c r="AL9" s="432">
        <v>1034</v>
      </c>
      <c r="AM9" s="432">
        <v>1171</v>
      </c>
      <c r="AN9" s="433">
        <v>1246</v>
      </c>
      <c r="AO9" s="434">
        <f t="shared" si="2"/>
        <v>1122.9000000000001</v>
      </c>
      <c r="AP9" s="435">
        <f t="shared" si="3"/>
        <v>2.1049533607270332</v>
      </c>
    </row>
    <row r="10" spans="1:42" hidden="1" x14ac:dyDescent="0.2">
      <c r="A10" s="436" t="s">
        <v>897</v>
      </c>
      <c r="B10" s="437">
        <v>1308</v>
      </c>
      <c r="C10" s="438">
        <v>1645</v>
      </c>
      <c r="D10" s="439">
        <v>1868</v>
      </c>
      <c r="E10" s="439">
        <v>2109</v>
      </c>
      <c r="F10" s="437">
        <v>1969</v>
      </c>
      <c r="G10" s="438">
        <v>1971</v>
      </c>
      <c r="H10" s="440">
        <v>2289</v>
      </c>
      <c r="I10" s="440">
        <v>2159</v>
      </c>
      <c r="J10" s="441">
        <v>2306</v>
      </c>
      <c r="K10" s="442">
        <v>1988</v>
      </c>
      <c r="L10" s="440">
        <v>2062</v>
      </c>
      <c r="M10" s="440">
        <v>2294</v>
      </c>
      <c r="N10" s="440">
        <v>2293</v>
      </c>
      <c r="O10" s="440">
        <v>2320</v>
      </c>
      <c r="P10" s="440">
        <v>2464</v>
      </c>
      <c r="Q10" s="440">
        <v>674</v>
      </c>
      <c r="R10" s="440">
        <v>540</v>
      </c>
      <c r="S10" s="440">
        <v>620</v>
      </c>
      <c r="T10" s="440">
        <v>502</v>
      </c>
      <c r="U10" s="440">
        <v>484</v>
      </c>
      <c r="V10" s="440">
        <v>675</v>
      </c>
      <c r="W10" s="440">
        <v>654</v>
      </c>
      <c r="X10" s="440">
        <v>645</v>
      </c>
      <c r="Y10" s="440">
        <v>712</v>
      </c>
      <c r="Z10" s="443">
        <v>850</v>
      </c>
      <c r="AA10" s="444">
        <f t="shared" si="0"/>
        <v>635.6</v>
      </c>
      <c r="AB10" s="445">
        <f t="shared" si="1"/>
        <v>3.2394193916659875</v>
      </c>
      <c r="AD10" s="436" t="s">
        <v>897</v>
      </c>
      <c r="AE10" s="440">
        <v>1741</v>
      </c>
      <c r="AF10" s="440">
        <v>1927</v>
      </c>
      <c r="AG10" s="440">
        <v>2084</v>
      </c>
      <c r="AH10" s="440">
        <v>1795</v>
      </c>
      <c r="AI10" s="440">
        <v>1697</v>
      </c>
      <c r="AJ10" s="440">
        <v>1705</v>
      </c>
      <c r="AK10" s="440">
        <v>1560</v>
      </c>
      <c r="AL10" s="440">
        <v>1559</v>
      </c>
      <c r="AM10" s="440">
        <v>1437</v>
      </c>
      <c r="AN10" s="443">
        <v>1460</v>
      </c>
      <c r="AO10" s="444">
        <f t="shared" si="2"/>
        <v>1696.5</v>
      </c>
      <c r="AP10" s="445">
        <f t="shared" si="3"/>
        <v>3.1802060526078999</v>
      </c>
    </row>
    <row r="11" spans="1:42" hidden="1" x14ac:dyDescent="0.2">
      <c r="A11" s="436" t="s">
        <v>898</v>
      </c>
      <c r="B11" s="437">
        <v>1627</v>
      </c>
      <c r="C11" s="438">
        <v>1570</v>
      </c>
      <c r="D11" s="439">
        <v>2096</v>
      </c>
      <c r="E11" s="439">
        <v>2376</v>
      </c>
      <c r="F11" s="437">
        <v>2113</v>
      </c>
      <c r="G11" s="438">
        <v>2088</v>
      </c>
      <c r="H11" s="440">
        <v>2777</v>
      </c>
      <c r="I11" s="440">
        <v>2708</v>
      </c>
      <c r="J11" s="441">
        <v>2767</v>
      </c>
      <c r="K11" s="442">
        <v>2538</v>
      </c>
      <c r="L11" s="440">
        <v>2500</v>
      </c>
      <c r="M11" s="440">
        <v>2617</v>
      </c>
      <c r="N11" s="440">
        <v>2342</v>
      </c>
      <c r="O11" s="440">
        <v>2405</v>
      </c>
      <c r="P11" s="440">
        <v>2337</v>
      </c>
      <c r="Q11" s="440">
        <v>951</v>
      </c>
      <c r="R11" s="440">
        <v>898</v>
      </c>
      <c r="S11" s="440">
        <v>910</v>
      </c>
      <c r="T11" s="440">
        <v>787</v>
      </c>
      <c r="U11" s="440">
        <v>753</v>
      </c>
      <c r="V11" s="440">
        <v>804</v>
      </c>
      <c r="W11" s="440">
        <v>913</v>
      </c>
      <c r="X11" s="440">
        <v>1161</v>
      </c>
      <c r="Y11" s="440">
        <v>1050</v>
      </c>
      <c r="Z11" s="443">
        <v>1036</v>
      </c>
      <c r="AA11" s="444">
        <f t="shared" si="0"/>
        <v>926.3</v>
      </c>
      <c r="AB11" s="445">
        <f t="shared" si="1"/>
        <v>4.72101035635652</v>
      </c>
      <c r="AD11" s="436" t="s">
        <v>898</v>
      </c>
      <c r="AE11" s="440">
        <v>1811</v>
      </c>
      <c r="AF11" s="440">
        <v>1814</v>
      </c>
      <c r="AG11" s="440">
        <v>1892</v>
      </c>
      <c r="AH11" s="440">
        <v>1849</v>
      </c>
      <c r="AI11" s="440">
        <v>1393</v>
      </c>
      <c r="AJ11" s="440">
        <v>1567</v>
      </c>
      <c r="AK11" s="440">
        <v>1695</v>
      </c>
      <c r="AL11" s="440">
        <v>1880</v>
      </c>
      <c r="AM11" s="440">
        <v>1868</v>
      </c>
      <c r="AN11" s="443">
        <v>1922</v>
      </c>
      <c r="AO11" s="444">
        <f t="shared" si="2"/>
        <v>1769.1</v>
      </c>
      <c r="AP11" s="445">
        <f t="shared" si="3"/>
        <v>3.3162997510572572</v>
      </c>
    </row>
    <row r="12" spans="1:42" hidden="1" x14ac:dyDescent="0.2">
      <c r="A12" s="436" t="s">
        <v>899</v>
      </c>
      <c r="B12" s="437">
        <v>1582</v>
      </c>
      <c r="C12" s="438">
        <v>1917</v>
      </c>
      <c r="D12" s="456">
        <v>2115</v>
      </c>
      <c r="E12" s="439">
        <v>2568</v>
      </c>
      <c r="F12" s="437">
        <v>2542</v>
      </c>
      <c r="G12" s="438">
        <v>2567</v>
      </c>
      <c r="H12" s="440">
        <v>3043</v>
      </c>
      <c r="I12" s="440">
        <v>2764</v>
      </c>
      <c r="J12" s="441">
        <v>2889</v>
      </c>
      <c r="K12" s="442">
        <v>2546</v>
      </c>
      <c r="L12" s="440">
        <v>2448</v>
      </c>
      <c r="M12" s="440">
        <v>2491</v>
      </c>
      <c r="N12" s="440">
        <v>2330</v>
      </c>
      <c r="O12" s="440">
        <v>2233</v>
      </c>
      <c r="P12" s="440">
        <v>2339</v>
      </c>
      <c r="Q12" s="440">
        <v>725</v>
      </c>
      <c r="R12" s="440">
        <v>654</v>
      </c>
      <c r="S12" s="440">
        <v>565</v>
      </c>
      <c r="T12" s="440">
        <v>561</v>
      </c>
      <c r="U12" s="440">
        <v>638</v>
      </c>
      <c r="V12" s="440">
        <v>520</v>
      </c>
      <c r="W12" s="440">
        <v>590</v>
      </c>
      <c r="X12" s="440">
        <v>640</v>
      </c>
      <c r="Y12" s="440">
        <v>640</v>
      </c>
      <c r="Z12" s="443">
        <v>644</v>
      </c>
      <c r="AA12" s="444">
        <f t="shared" si="0"/>
        <v>617.70000000000005</v>
      </c>
      <c r="AB12" s="445">
        <f t="shared" si="1"/>
        <v>3.1481896762619264</v>
      </c>
      <c r="AD12" s="436" t="s">
        <v>899</v>
      </c>
      <c r="AE12" s="440">
        <v>1801</v>
      </c>
      <c r="AF12" s="440">
        <v>1805</v>
      </c>
      <c r="AG12" s="440">
        <v>1980</v>
      </c>
      <c r="AH12" s="440">
        <v>1605</v>
      </c>
      <c r="AI12" s="440">
        <v>1865</v>
      </c>
      <c r="AJ12" s="440">
        <v>1613</v>
      </c>
      <c r="AK12" s="440">
        <v>1644</v>
      </c>
      <c r="AL12" s="440">
        <v>1464</v>
      </c>
      <c r="AM12" s="440">
        <v>1542</v>
      </c>
      <c r="AN12" s="443">
        <v>1901</v>
      </c>
      <c r="AO12" s="444">
        <f t="shared" si="2"/>
        <v>1722</v>
      </c>
      <c r="AP12" s="445">
        <f t="shared" si="3"/>
        <v>3.2280075582616004</v>
      </c>
    </row>
    <row r="13" spans="1:42" hidden="1" x14ac:dyDescent="0.2">
      <c r="A13" s="436" t="s">
        <v>900</v>
      </c>
      <c r="B13" s="437">
        <v>1624</v>
      </c>
      <c r="C13" s="438">
        <v>1679</v>
      </c>
      <c r="D13" s="456">
        <v>2043</v>
      </c>
      <c r="E13" s="439">
        <v>2423</v>
      </c>
      <c r="F13" s="437">
        <v>2494</v>
      </c>
      <c r="G13" s="438">
        <v>2785</v>
      </c>
      <c r="H13" s="440">
        <v>2934</v>
      </c>
      <c r="I13" s="440">
        <v>3446</v>
      </c>
      <c r="J13" s="441">
        <v>3223</v>
      </c>
      <c r="K13" s="442">
        <v>3560</v>
      </c>
      <c r="L13" s="440">
        <v>3207</v>
      </c>
      <c r="M13" s="440">
        <v>2931</v>
      </c>
      <c r="N13" s="440">
        <v>3089</v>
      </c>
      <c r="O13" s="440">
        <v>2638</v>
      </c>
      <c r="P13" s="440">
        <v>2272</v>
      </c>
      <c r="Q13" s="440">
        <v>1003</v>
      </c>
      <c r="R13" s="440">
        <v>850</v>
      </c>
      <c r="S13" s="440">
        <v>946</v>
      </c>
      <c r="T13" s="440">
        <v>813</v>
      </c>
      <c r="U13" s="440">
        <v>889</v>
      </c>
      <c r="V13" s="440">
        <v>877</v>
      </c>
      <c r="W13" s="440">
        <v>909</v>
      </c>
      <c r="X13" s="440">
        <v>950</v>
      </c>
      <c r="Y13" s="440">
        <v>1017</v>
      </c>
      <c r="Z13" s="443">
        <v>937</v>
      </c>
      <c r="AA13" s="444">
        <f t="shared" si="0"/>
        <v>919.1</v>
      </c>
      <c r="AB13" s="445">
        <f t="shared" si="1"/>
        <v>4.6843146049090763</v>
      </c>
      <c r="AD13" s="436" t="s">
        <v>900</v>
      </c>
      <c r="AE13" s="440">
        <v>2062</v>
      </c>
      <c r="AF13" s="440">
        <v>1658</v>
      </c>
      <c r="AG13" s="440">
        <v>1730</v>
      </c>
      <c r="AH13" s="440">
        <v>1487</v>
      </c>
      <c r="AI13" s="440">
        <v>1419</v>
      </c>
      <c r="AJ13" s="440">
        <v>1573</v>
      </c>
      <c r="AK13" s="440">
        <v>1304</v>
      </c>
      <c r="AL13" s="440">
        <v>1571</v>
      </c>
      <c r="AM13" s="440">
        <v>1449</v>
      </c>
      <c r="AN13" s="443">
        <v>1410</v>
      </c>
      <c r="AO13" s="444">
        <f t="shared" si="2"/>
        <v>1566.3</v>
      </c>
      <c r="AP13" s="445">
        <f t="shared" si="3"/>
        <v>2.9361371884466574</v>
      </c>
    </row>
    <row r="14" spans="1:42" ht="13.5" hidden="1" thickBot="1" x14ac:dyDescent="0.25">
      <c r="A14" s="446" t="s">
        <v>901</v>
      </c>
      <c r="B14" s="447">
        <v>2150</v>
      </c>
      <c r="C14" s="448">
        <v>2301</v>
      </c>
      <c r="D14" s="457">
        <v>2609</v>
      </c>
      <c r="E14" s="449">
        <v>2728</v>
      </c>
      <c r="F14" s="447">
        <v>3073</v>
      </c>
      <c r="G14" s="448">
        <v>2933</v>
      </c>
      <c r="H14" s="450">
        <v>3046</v>
      </c>
      <c r="I14" s="450">
        <v>3246</v>
      </c>
      <c r="J14" s="451">
        <v>3357</v>
      </c>
      <c r="K14" s="452">
        <v>3097</v>
      </c>
      <c r="L14" s="450">
        <v>3114</v>
      </c>
      <c r="M14" s="450">
        <v>3367</v>
      </c>
      <c r="N14" s="450">
        <v>3390</v>
      </c>
      <c r="O14" s="450">
        <v>3672</v>
      </c>
      <c r="P14" s="450">
        <v>3391</v>
      </c>
      <c r="Q14" s="450">
        <v>1049</v>
      </c>
      <c r="R14" s="450">
        <v>909</v>
      </c>
      <c r="S14" s="450">
        <v>940</v>
      </c>
      <c r="T14" s="450">
        <v>1014</v>
      </c>
      <c r="U14" s="450">
        <v>1002</v>
      </c>
      <c r="V14" s="450">
        <v>975</v>
      </c>
      <c r="W14" s="450">
        <v>1027</v>
      </c>
      <c r="X14" s="450">
        <v>932</v>
      </c>
      <c r="Y14" s="450">
        <v>1022</v>
      </c>
      <c r="Z14" s="453">
        <v>1030</v>
      </c>
      <c r="AA14" s="454">
        <f t="shared" si="0"/>
        <v>990</v>
      </c>
      <c r="AB14" s="455">
        <f t="shared" si="1"/>
        <v>5.0456658240234855</v>
      </c>
      <c r="AD14" s="446" t="s">
        <v>901</v>
      </c>
      <c r="AE14" s="450">
        <v>4716</v>
      </c>
      <c r="AF14" s="450">
        <v>2808</v>
      </c>
      <c r="AG14" s="450">
        <v>3321</v>
      </c>
      <c r="AH14" s="450">
        <v>3358</v>
      </c>
      <c r="AI14" s="450">
        <v>3519</v>
      </c>
      <c r="AJ14" s="450">
        <v>3504</v>
      </c>
      <c r="AK14" s="450">
        <v>3661</v>
      </c>
      <c r="AL14" s="450">
        <v>2983</v>
      </c>
      <c r="AM14" s="450">
        <v>2892</v>
      </c>
      <c r="AN14" s="453">
        <v>2943</v>
      </c>
      <c r="AO14" s="454">
        <f t="shared" si="2"/>
        <v>3370.5</v>
      </c>
      <c r="AP14" s="455">
        <f t="shared" si="3"/>
        <v>6.3182343061095949</v>
      </c>
    </row>
    <row r="15" spans="1:42" hidden="1" x14ac:dyDescent="0.2">
      <c r="A15" s="458" t="s">
        <v>902</v>
      </c>
      <c r="B15" s="459">
        <v>1281</v>
      </c>
      <c r="C15" s="460">
        <v>1331</v>
      </c>
      <c r="D15" s="461">
        <v>1643</v>
      </c>
      <c r="E15" s="462">
        <v>1687</v>
      </c>
      <c r="F15" s="459">
        <v>1603</v>
      </c>
      <c r="G15" s="460">
        <v>1487</v>
      </c>
      <c r="H15" s="432">
        <v>1549</v>
      </c>
      <c r="I15" s="432">
        <v>1414</v>
      </c>
      <c r="J15" s="463">
        <v>1549</v>
      </c>
      <c r="K15" s="464">
        <v>1446</v>
      </c>
      <c r="L15" s="432">
        <v>1658</v>
      </c>
      <c r="M15" s="432">
        <v>1675</v>
      </c>
      <c r="N15" s="432">
        <v>1562</v>
      </c>
      <c r="O15" s="432">
        <v>1718</v>
      </c>
      <c r="P15" s="432">
        <v>1707</v>
      </c>
      <c r="Q15" s="432">
        <v>601</v>
      </c>
      <c r="R15" s="432">
        <v>596</v>
      </c>
      <c r="S15" s="432">
        <v>646</v>
      </c>
      <c r="T15" s="432">
        <v>615</v>
      </c>
      <c r="U15" s="432">
        <v>504</v>
      </c>
      <c r="V15" s="432">
        <v>551</v>
      </c>
      <c r="W15" s="432">
        <v>504</v>
      </c>
      <c r="X15" s="432">
        <v>483</v>
      </c>
      <c r="Y15" s="432">
        <v>533</v>
      </c>
      <c r="Z15" s="433">
        <v>570</v>
      </c>
      <c r="AA15" s="465">
        <f t="shared" si="0"/>
        <v>560.29999999999995</v>
      </c>
      <c r="AB15" s="466">
        <f t="shared" si="1"/>
        <v>2.8556429911114733</v>
      </c>
      <c r="AD15" s="458" t="s">
        <v>902</v>
      </c>
      <c r="AE15" s="432">
        <v>1267</v>
      </c>
      <c r="AF15" s="432">
        <v>1277</v>
      </c>
      <c r="AG15" s="432">
        <v>1366</v>
      </c>
      <c r="AH15" s="432">
        <v>1401</v>
      </c>
      <c r="AI15" s="432">
        <v>1258</v>
      </c>
      <c r="AJ15" s="432">
        <v>1107</v>
      </c>
      <c r="AK15" s="432">
        <v>1230</v>
      </c>
      <c r="AL15" s="432">
        <v>1100</v>
      </c>
      <c r="AM15" s="432">
        <v>1217</v>
      </c>
      <c r="AN15" s="433">
        <v>1242</v>
      </c>
      <c r="AO15" s="465">
        <f t="shared" si="2"/>
        <v>1246.5</v>
      </c>
      <c r="AP15" s="466">
        <f t="shared" si="3"/>
        <v>2.3366500704837887</v>
      </c>
    </row>
    <row r="16" spans="1:42" hidden="1" x14ac:dyDescent="0.2">
      <c r="A16" s="436" t="s">
        <v>903</v>
      </c>
      <c r="B16" s="437">
        <v>1175</v>
      </c>
      <c r="C16" s="438">
        <v>1227</v>
      </c>
      <c r="D16" s="456">
        <v>1827</v>
      </c>
      <c r="E16" s="439">
        <v>1849</v>
      </c>
      <c r="F16" s="437">
        <v>1877</v>
      </c>
      <c r="G16" s="438">
        <v>1815</v>
      </c>
      <c r="H16" s="440">
        <v>1967</v>
      </c>
      <c r="I16" s="440">
        <v>1861</v>
      </c>
      <c r="J16" s="441">
        <v>2226</v>
      </c>
      <c r="K16" s="442">
        <v>2117</v>
      </c>
      <c r="L16" s="440">
        <v>2249</v>
      </c>
      <c r="M16" s="440">
        <v>2437</v>
      </c>
      <c r="N16" s="440">
        <v>2125</v>
      </c>
      <c r="O16" s="440">
        <v>2163</v>
      </c>
      <c r="P16" s="440">
        <v>1888</v>
      </c>
      <c r="Q16" s="440">
        <v>856</v>
      </c>
      <c r="R16" s="440">
        <v>742</v>
      </c>
      <c r="S16" s="440">
        <v>723</v>
      </c>
      <c r="T16" s="440">
        <v>626</v>
      </c>
      <c r="U16" s="440">
        <v>609</v>
      </c>
      <c r="V16" s="440">
        <v>550</v>
      </c>
      <c r="W16" s="440">
        <v>628</v>
      </c>
      <c r="X16" s="440">
        <v>604</v>
      </c>
      <c r="Y16" s="440">
        <v>772</v>
      </c>
      <c r="Z16" s="443">
        <v>790</v>
      </c>
      <c r="AA16" s="444">
        <f t="shared" si="0"/>
        <v>690</v>
      </c>
      <c r="AB16" s="445">
        <f t="shared" si="1"/>
        <v>3.5166761803800051</v>
      </c>
      <c r="AD16" s="436" t="s">
        <v>903</v>
      </c>
      <c r="AE16" s="440">
        <v>2092</v>
      </c>
      <c r="AF16" s="440">
        <v>1758</v>
      </c>
      <c r="AG16" s="440">
        <v>1851</v>
      </c>
      <c r="AH16" s="440">
        <v>1897</v>
      </c>
      <c r="AI16" s="440">
        <v>1610</v>
      </c>
      <c r="AJ16" s="440">
        <v>1332</v>
      </c>
      <c r="AK16" s="440">
        <v>1602</v>
      </c>
      <c r="AL16" s="440">
        <v>1622</v>
      </c>
      <c r="AM16" s="440">
        <v>1620</v>
      </c>
      <c r="AN16" s="443">
        <v>1647</v>
      </c>
      <c r="AO16" s="444">
        <f t="shared" si="2"/>
        <v>1703.1</v>
      </c>
      <c r="AP16" s="445">
        <f t="shared" si="3"/>
        <v>3.1925782070123874</v>
      </c>
    </row>
    <row r="17" spans="1:61" hidden="1" x14ac:dyDescent="0.2">
      <c r="A17" s="436" t="s">
        <v>904</v>
      </c>
      <c r="B17" s="437">
        <v>1002</v>
      </c>
      <c r="C17" s="438">
        <v>1057</v>
      </c>
      <c r="D17" s="456">
        <v>1306</v>
      </c>
      <c r="E17" s="439">
        <v>1332</v>
      </c>
      <c r="F17" s="437">
        <v>1589</v>
      </c>
      <c r="G17" s="438">
        <v>1443</v>
      </c>
      <c r="H17" s="440">
        <v>1764</v>
      </c>
      <c r="I17" s="440">
        <v>1509</v>
      </c>
      <c r="J17" s="441">
        <v>1428</v>
      </c>
      <c r="K17" s="442">
        <v>1266</v>
      </c>
      <c r="L17" s="440">
        <v>1484</v>
      </c>
      <c r="M17" s="440">
        <v>1854</v>
      </c>
      <c r="N17" s="440">
        <v>1534</v>
      </c>
      <c r="O17" s="440">
        <v>1609</v>
      </c>
      <c r="P17" s="440">
        <v>1344</v>
      </c>
      <c r="Q17" s="440">
        <v>643</v>
      </c>
      <c r="R17" s="440">
        <v>625</v>
      </c>
      <c r="S17" s="440">
        <v>600</v>
      </c>
      <c r="T17" s="440">
        <v>615</v>
      </c>
      <c r="U17" s="440">
        <v>534</v>
      </c>
      <c r="V17" s="440">
        <v>516</v>
      </c>
      <c r="W17" s="440">
        <v>590</v>
      </c>
      <c r="X17" s="440">
        <v>438</v>
      </c>
      <c r="Y17" s="440">
        <v>577</v>
      </c>
      <c r="Z17" s="443">
        <v>645</v>
      </c>
      <c r="AA17" s="444">
        <f t="shared" si="0"/>
        <v>578.29999999999995</v>
      </c>
      <c r="AB17" s="445">
        <f t="shared" si="1"/>
        <v>2.9473823697300823</v>
      </c>
      <c r="AD17" s="436" t="s">
        <v>904</v>
      </c>
      <c r="AE17" s="440">
        <v>988</v>
      </c>
      <c r="AF17" s="440">
        <v>1150</v>
      </c>
      <c r="AG17" s="440">
        <v>1084</v>
      </c>
      <c r="AH17" s="440">
        <v>1271</v>
      </c>
      <c r="AI17" s="440">
        <v>1021</v>
      </c>
      <c r="AJ17" s="440">
        <v>1126</v>
      </c>
      <c r="AK17" s="440">
        <v>1138</v>
      </c>
      <c r="AL17" s="440">
        <v>887</v>
      </c>
      <c r="AM17" s="440">
        <v>1269</v>
      </c>
      <c r="AN17" s="443">
        <v>1398</v>
      </c>
      <c r="AO17" s="444">
        <f t="shared" si="2"/>
        <v>1133.2</v>
      </c>
      <c r="AP17" s="445">
        <f t="shared" si="3"/>
        <v>2.1242614198734291</v>
      </c>
    </row>
    <row r="18" spans="1:61" hidden="1" x14ac:dyDescent="0.2">
      <c r="A18" s="436" t="s">
        <v>905</v>
      </c>
      <c r="B18" s="437">
        <v>695</v>
      </c>
      <c r="C18" s="438">
        <v>788</v>
      </c>
      <c r="D18" s="456">
        <v>973</v>
      </c>
      <c r="E18" s="439">
        <v>1264</v>
      </c>
      <c r="F18" s="437">
        <v>950</v>
      </c>
      <c r="G18" s="438">
        <v>972</v>
      </c>
      <c r="H18" s="440">
        <v>1149</v>
      </c>
      <c r="I18" s="440">
        <v>1188</v>
      </c>
      <c r="J18" s="441">
        <v>1238</v>
      </c>
      <c r="K18" s="442">
        <v>1308</v>
      </c>
      <c r="L18" s="440">
        <v>1249</v>
      </c>
      <c r="M18" s="440">
        <v>1179</v>
      </c>
      <c r="N18" s="440">
        <v>1214</v>
      </c>
      <c r="O18" s="440">
        <v>1546</v>
      </c>
      <c r="P18" s="440">
        <v>1288</v>
      </c>
      <c r="Q18" s="440">
        <v>547</v>
      </c>
      <c r="R18" s="440">
        <v>529</v>
      </c>
      <c r="S18" s="440">
        <v>530</v>
      </c>
      <c r="T18" s="440">
        <v>522</v>
      </c>
      <c r="U18" s="440">
        <v>462</v>
      </c>
      <c r="V18" s="440">
        <v>435</v>
      </c>
      <c r="W18" s="440">
        <v>421</v>
      </c>
      <c r="X18" s="440">
        <v>475</v>
      </c>
      <c r="Y18" s="440">
        <v>472</v>
      </c>
      <c r="Z18" s="443">
        <v>514</v>
      </c>
      <c r="AA18" s="444">
        <f t="shared" si="0"/>
        <v>490.7</v>
      </c>
      <c r="AB18" s="445">
        <f t="shared" si="1"/>
        <v>2.5009173937861862</v>
      </c>
      <c r="AD18" s="436" t="s">
        <v>905</v>
      </c>
      <c r="AE18" s="440">
        <v>1068</v>
      </c>
      <c r="AF18" s="440">
        <v>968</v>
      </c>
      <c r="AG18" s="440">
        <v>1028</v>
      </c>
      <c r="AH18" s="440">
        <v>1019</v>
      </c>
      <c r="AI18" s="440">
        <v>1096</v>
      </c>
      <c r="AJ18" s="440">
        <v>793</v>
      </c>
      <c r="AK18" s="440">
        <v>964</v>
      </c>
      <c r="AL18" s="440">
        <v>939</v>
      </c>
      <c r="AM18" s="440">
        <v>954</v>
      </c>
      <c r="AN18" s="443">
        <v>1006</v>
      </c>
      <c r="AO18" s="444">
        <f t="shared" si="2"/>
        <v>983.5</v>
      </c>
      <c r="AP18" s="445">
        <f t="shared" si="3"/>
        <v>1.8436384631534748</v>
      </c>
    </row>
    <row r="19" spans="1:61" hidden="1" x14ac:dyDescent="0.2">
      <c r="A19" s="436" t="s">
        <v>906</v>
      </c>
      <c r="B19" s="437">
        <v>507</v>
      </c>
      <c r="C19" s="438">
        <v>603</v>
      </c>
      <c r="D19" s="456">
        <v>824</v>
      </c>
      <c r="E19" s="439">
        <v>908</v>
      </c>
      <c r="F19" s="437">
        <v>919</v>
      </c>
      <c r="G19" s="438">
        <v>1046</v>
      </c>
      <c r="H19" s="440">
        <v>958</v>
      </c>
      <c r="I19" s="440">
        <v>1102</v>
      </c>
      <c r="J19" s="441">
        <v>1198</v>
      </c>
      <c r="K19" s="442">
        <v>1122</v>
      </c>
      <c r="L19" s="440">
        <v>1573</v>
      </c>
      <c r="M19" s="440">
        <v>1529</v>
      </c>
      <c r="N19" s="440">
        <v>987</v>
      </c>
      <c r="O19" s="440">
        <v>1404</v>
      </c>
      <c r="P19" s="440">
        <v>1105</v>
      </c>
      <c r="Q19" s="440">
        <v>432</v>
      </c>
      <c r="R19" s="440">
        <v>486</v>
      </c>
      <c r="S19" s="440">
        <v>415</v>
      </c>
      <c r="T19" s="440">
        <v>474</v>
      </c>
      <c r="U19" s="440">
        <v>412</v>
      </c>
      <c r="V19" s="440">
        <v>368</v>
      </c>
      <c r="W19" s="440">
        <v>419</v>
      </c>
      <c r="X19" s="440">
        <v>404</v>
      </c>
      <c r="Y19" s="440">
        <v>403</v>
      </c>
      <c r="Z19" s="443">
        <v>457</v>
      </c>
      <c r="AA19" s="444">
        <f t="shared" si="0"/>
        <v>427</v>
      </c>
      <c r="AB19" s="445">
        <f t="shared" si="1"/>
        <v>2.1762619261192202</v>
      </c>
      <c r="AD19" s="436" t="s">
        <v>906</v>
      </c>
      <c r="AE19" s="440">
        <v>1095</v>
      </c>
      <c r="AF19" s="440">
        <v>1088</v>
      </c>
      <c r="AG19" s="440">
        <v>1150</v>
      </c>
      <c r="AH19" s="440">
        <v>1039</v>
      </c>
      <c r="AI19" s="440">
        <v>1211</v>
      </c>
      <c r="AJ19" s="440">
        <v>699</v>
      </c>
      <c r="AK19" s="440">
        <v>913</v>
      </c>
      <c r="AL19" s="440">
        <v>819</v>
      </c>
      <c r="AM19" s="440">
        <v>903</v>
      </c>
      <c r="AN19" s="443">
        <v>1053</v>
      </c>
      <c r="AO19" s="444">
        <f t="shared" si="2"/>
        <v>997</v>
      </c>
      <c r="AP19" s="445">
        <f t="shared" si="3"/>
        <v>1.8689451426171981</v>
      </c>
    </row>
    <row r="20" spans="1:61" hidden="1" x14ac:dyDescent="0.2">
      <c r="A20" s="436" t="s">
        <v>907</v>
      </c>
      <c r="B20" s="437">
        <v>827</v>
      </c>
      <c r="C20" s="438">
        <v>1063</v>
      </c>
      <c r="D20" s="456">
        <v>1109</v>
      </c>
      <c r="E20" s="439">
        <v>1560</v>
      </c>
      <c r="F20" s="437">
        <v>1433</v>
      </c>
      <c r="G20" s="438">
        <v>1350</v>
      </c>
      <c r="H20" s="440">
        <v>1353</v>
      </c>
      <c r="I20" s="440">
        <v>1551</v>
      </c>
      <c r="J20" s="441">
        <v>1487</v>
      </c>
      <c r="K20" s="442">
        <v>1454</v>
      </c>
      <c r="L20" s="440">
        <v>1454</v>
      </c>
      <c r="M20" s="440">
        <v>1788</v>
      </c>
      <c r="N20" s="440">
        <v>1835</v>
      </c>
      <c r="O20" s="440">
        <v>1929</v>
      </c>
      <c r="P20" s="440">
        <v>1935</v>
      </c>
      <c r="Q20" s="440">
        <v>707</v>
      </c>
      <c r="R20" s="440">
        <v>613</v>
      </c>
      <c r="S20" s="440">
        <v>592</v>
      </c>
      <c r="T20" s="440">
        <v>540</v>
      </c>
      <c r="U20" s="440">
        <v>505</v>
      </c>
      <c r="V20" s="440">
        <v>407</v>
      </c>
      <c r="W20" s="440">
        <v>456</v>
      </c>
      <c r="X20" s="440">
        <v>433</v>
      </c>
      <c r="Y20" s="440">
        <v>509</v>
      </c>
      <c r="Z20" s="443">
        <v>549</v>
      </c>
      <c r="AA20" s="444">
        <f t="shared" si="0"/>
        <v>531.1</v>
      </c>
      <c r="AB20" s="445">
        <f t="shared" si="1"/>
        <v>2.7068213324635084</v>
      </c>
      <c r="AD20" s="436" t="s">
        <v>907</v>
      </c>
      <c r="AE20" s="440">
        <v>1683</v>
      </c>
      <c r="AF20" s="440">
        <v>1727</v>
      </c>
      <c r="AG20" s="440">
        <v>1626</v>
      </c>
      <c r="AH20" s="440">
        <v>1337</v>
      </c>
      <c r="AI20" s="440">
        <v>1270</v>
      </c>
      <c r="AJ20" s="440">
        <v>1114</v>
      </c>
      <c r="AK20" s="440">
        <v>1277</v>
      </c>
      <c r="AL20" s="440">
        <v>1072</v>
      </c>
      <c r="AM20" s="440">
        <v>1136</v>
      </c>
      <c r="AN20" s="443">
        <v>1275</v>
      </c>
      <c r="AO20" s="444">
        <f t="shared" si="2"/>
        <v>1351.7</v>
      </c>
      <c r="AP20" s="445">
        <f t="shared" si="3"/>
        <v>2.5338547134159146</v>
      </c>
    </row>
    <row r="21" spans="1:61" hidden="1" x14ac:dyDescent="0.2">
      <c r="A21" s="436" t="s">
        <v>908</v>
      </c>
      <c r="B21" s="437">
        <v>438</v>
      </c>
      <c r="C21" s="467">
        <v>501</v>
      </c>
      <c r="D21" s="439">
        <v>532</v>
      </c>
      <c r="E21" s="468">
        <v>621</v>
      </c>
      <c r="F21" s="437">
        <v>687</v>
      </c>
      <c r="G21" s="467">
        <v>693</v>
      </c>
      <c r="H21" s="469">
        <v>599</v>
      </c>
      <c r="I21" s="469">
        <v>648</v>
      </c>
      <c r="J21" s="470">
        <v>841</v>
      </c>
      <c r="K21" s="471">
        <v>697</v>
      </c>
      <c r="L21" s="469">
        <v>637</v>
      </c>
      <c r="M21" s="469">
        <v>664</v>
      </c>
      <c r="N21" s="469">
        <v>669</v>
      </c>
      <c r="O21" s="469">
        <v>608</v>
      </c>
      <c r="P21" s="469">
        <v>657</v>
      </c>
      <c r="Q21" s="469">
        <v>395</v>
      </c>
      <c r="R21" s="469">
        <v>333</v>
      </c>
      <c r="S21" s="469">
        <v>349</v>
      </c>
      <c r="T21" s="469">
        <v>308</v>
      </c>
      <c r="U21" s="469">
        <v>269</v>
      </c>
      <c r="V21" s="469">
        <v>279</v>
      </c>
      <c r="W21" s="469">
        <v>291</v>
      </c>
      <c r="X21" s="469">
        <v>304</v>
      </c>
      <c r="Y21" s="469">
        <v>341</v>
      </c>
      <c r="Z21" s="472">
        <v>318</v>
      </c>
      <c r="AA21" s="473">
        <f t="shared" si="0"/>
        <v>318.7</v>
      </c>
      <c r="AB21" s="445">
        <f t="shared" si="1"/>
        <v>1.6242966647639239</v>
      </c>
      <c r="AD21" s="436" t="s">
        <v>908</v>
      </c>
      <c r="AE21" s="469">
        <v>608</v>
      </c>
      <c r="AF21" s="469">
        <v>659</v>
      </c>
      <c r="AG21" s="469">
        <v>667</v>
      </c>
      <c r="AH21" s="469">
        <v>583</v>
      </c>
      <c r="AI21" s="469">
        <v>515</v>
      </c>
      <c r="AJ21" s="469">
        <v>526</v>
      </c>
      <c r="AK21" s="469">
        <v>668</v>
      </c>
      <c r="AL21" s="469">
        <v>982</v>
      </c>
      <c r="AM21" s="469">
        <v>810</v>
      </c>
      <c r="AN21" s="472">
        <v>613</v>
      </c>
      <c r="AO21" s="473">
        <f t="shared" si="2"/>
        <v>663.1</v>
      </c>
      <c r="AP21" s="445">
        <f t="shared" si="3"/>
        <v>1.2430266038811075</v>
      </c>
    </row>
    <row r="22" spans="1:61" hidden="1" x14ac:dyDescent="0.2">
      <c r="A22" s="436" t="s">
        <v>909</v>
      </c>
      <c r="B22" s="437">
        <v>1181</v>
      </c>
      <c r="C22" s="467">
        <v>1267</v>
      </c>
      <c r="D22" s="456">
        <v>1403</v>
      </c>
      <c r="E22" s="468">
        <v>2394</v>
      </c>
      <c r="F22" s="437">
        <v>2442</v>
      </c>
      <c r="G22" s="467">
        <v>2040</v>
      </c>
      <c r="H22" s="469">
        <v>2190</v>
      </c>
      <c r="I22" s="469">
        <v>2283</v>
      </c>
      <c r="J22" s="470">
        <v>2079</v>
      </c>
      <c r="K22" s="471">
        <v>2219</v>
      </c>
      <c r="L22" s="469">
        <v>2280</v>
      </c>
      <c r="M22" s="469">
        <v>2152</v>
      </c>
      <c r="N22" s="469">
        <v>2453</v>
      </c>
      <c r="O22" s="469">
        <v>2295</v>
      </c>
      <c r="P22" s="469">
        <v>2044</v>
      </c>
      <c r="Q22" s="469">
        <v>731</v>
      </c>
      <c r="R22" s="469">
        <v>686</v>
      </c>
      <c r="S22" s="469">
        <v>729</v>
      </c>
      <c r="T22" s="469">
        <v>635</v>
      </c>
      <c r="U22" s="469">
        <v>603</v>
      </c>
      <c r="V22" s="469">
        <v>567</v>
      </c>
      <c r="W22" s="469">
        <v>652</v>
      </c>
      <c r="X22" s="469">
        <v>682</v>
      </c>
      <c r="Y22" s="469">
        <v>731</v>
      </c>
      <c r="Z22" s="472">
        <v>817</v>
      </c>
      <c r="AA22" s="473">
        <f t="shared" si="0"/>
        <v>683.3</v>
      </c>
      <c r="AB22" s="445">
        <f t="shared" si="1"/>
        <v>3.4825287450053004</v>
      </c>
      <c r="AD22" s="436" t="s">
        <v>909</v>
      </c>
      <c r="AE22" s="469">
        <v>1463</v>
      </c>
      <c r="AF22" s="469">
        <v>1649</v>
      </c>
      <c r="AG22" s="469">
        <v>1717</v>
      </c>
      <c r="AH22" s="469">
        <v>1677</v>
      </c>
      <c r="AI22" s="469">
        <v>1572</v>
      </c>
      <c r="AJ22" s="469">
        <v>1758</v>
      </c>
      <c r="AK22" s="469">
        <v>1619</v>
      </c>
      <c r="AL22" s="469">
        <v>1626</v>
      </c>
      <c r="AM22" s="469">
        <v>1761</v>
      </c>
      <c r="AN22" s="472">
        <v>1758</v>
      </c>
      <c r="AO22" s="473">
        <f t="shared" si="2"/>
        <v>1660</v>
      </c>
      <c r="AP22" s="445">
        <f t="shared" si="3"/>
        <v>3.1117842896133889</v>
      </c>
    </row>
    <row r="23" spans="1:61" ht="13.5" hidden="1" thickBot="1" x14ac:dyDescent="0.25">
      <c r="A23" s="474" t="s">
        <v>910</v>
      </c>
      <c r="B23" s="475">
        <v>726</v>
      </c>
      <c r="C23" s="476">
        <v>789</v>
      </c>
      <c r="D23" s="477">
        <v>1169</v>
      </c>
      <c r="E23" s="478">
        <v>1286</v>
      </c>
      <c r="F23" s="475">
        <v>1043</v>
      </c>
      <c r="G23" s="476">
        <v>1209</v>
      </c>
      <c r="H23" s="479">
        <v>1129</v>
      </c>
      <c r="I23" s="479">
        <v>1462</v>
      </c>
      <c r="J23" s="480">
        <v>1439</v>
      </c>
      <c r="K23" s="481">
        <v>1362</v>
      </c>
      <c r="L23" s="479">
        <v>1383</v>
      </c>
      <c r="M23" s="479">
        <v>1258</v>
      </c>
      <c r="N23" s="479">
        <v>1346</v>
      </c>
      <c r="O23" s="479">
        <v>1407</v>
      </c>
      <c r="P23" s="479">
        <v>1465</v>
      </c>
      <c r="Q23" s="479">
        <v>700</v>
      </c>
      <c r="R23" s="479">
        <v>684</v>
      </c>
      <c r="S23" s="479">
        <v>592</v>
      </c>
      <c r="T23" s="482">
        <v>597</v>
      </c>
      <c r="U23" s="479">
        <v>535</v>
      </c>
      <c r="V23" s="479">
        <v>408</v>
      </c>
      <c r="W23" s="479">
        <v>421</v>
      </c>
      <c r="X23" s="479">
        <v>415</v>
      </c>
      <c r="Y23" s="479">
        <v>430</v>
      </c>
      <c r="Z23" s="483">
        <v>383</v>
      </c>
      <c r="AA23" s="484">
        <f t="shared" si="0"/>
        <v>516.5</v>
      </c>
      <c r="AB23" s="485">
        <f t="shared" si="1"/>
        <v>2.6324105031395253</v>
      </c>
      <c r="AD23" s="474" t="s">
        <v>910</v>
      </c>
      <c r="AE23" s="479">
        <v>1603</v>
      </c>
      <c r="AF23" s="479">
        <v>1247</v>
      </c>
      <c r="AG23" s="479">
        <v>1190</v>
      </c>
      <c r="AH23" s="482">
        <v>1150</v>
      </c>
      <c r="AI23" s="479">
        <v>1001</v>
      </c>
      <c r="AJ23" s="479">
        <v>984</v>
      </c>
      <c r="AK23" s="479">
        <v>1060</v>
      </c>
      <c r="AL23" s="479">
        <v>1041</v>
      </c>
      <c r="AM23" s="479">
        <v>954</v>
      </c>
      <c r="AN23" s="483">
        <v>981</v>
      </c>
      <c r="AO23" s="484">
        <f t="shared" si="2"/>
        <v>1121.0999999999999</v>
      </c>
      <c r="AP23" s="485">
        <f t="shared" si="3"/>
        <v>2.1015791367985361</v>
      </c>
    </row>
    <row r="24" spans="1:61" ht="13.5" hidden="1" thickBot="1" x14ac:dyDescent="0.25">
      <c r="A24" s="486" t="s">
        <v>911</v>
      </c>
      <c r="B24" s="487">
        <f t="shared" ref="B24:H24" si="4">SUM(B4:B23)</f>
        <v>56105</v>
      </c>
      <c r="C24" s="488">
        <f t="shared" si="4"/>
        <v>58190</v>
      </c>
      <c r="D24" s="489">
        <f t="shared" si="4"/>
        <v>68378</v>
      </c>
      <c r="E24" s="489">
        <f t="shared" si="4"/>
        <v>78351</v>
      </c>
      <c r="F24" s="487">
        <f t="shared" si="4"/>
        <v>77905</v>
      </c>
      <c r="G24" s="488">
        <f t="shared" si="4"/>
        <v>80377</v>
      </c>
      <c r="H24" s="490">
        <f t="shared" si="4"/>
        <v>85416</v>
      </c>
      <c r="I24" s="490">
        <f t="shared" ref="I24:N24" si="5">SUM(I4:I23)</f>
        <v>79946</v>
      </c>
      <c r="J24" s="491">
        <f t="shared" si="5"/>
        <v>81049</v>
      </c>
      <c r="K24" s="492">
        <f t="shared" si="5"/>
        <v>75857</v>
      </c>
      <c r="L24" s="490">
        <f t="shared" si="5"/>
        <v>74571</v>
      </c>
      <c r="M24" s="490">
        <f t="shared" si="5"/>
        <v>73497</v>
      </c>
      <c r="N24" s="490">
        <f t="shared" si="5"/>
        <v>73328</v>
      </c>
      <c r="O24" s="490">
        <f>SUM(O4:O23)</f>
        <v>75620</v>
      </c>
      <c r="P24" s="490">
        <f>SUM(P4:P23)</f>
        <v>72171</v>
      </c>
      <c r="Q24" s="493">
        <v>22526</v>
      </c>
      <c r="R24" s="490">
        <v>20189</v>
      </c>
      <c r="S24" s="490">
        <v>19962</v>
      </c>
      <c r="T24" s="490">
        <v>18948</v>
      </c>
      <c r="U24" s="490">
        <v>17983</v>
      </c>
      <c r="V24" s="490">
        <v>17399</v>
      </c>
      <c r="W24" s="490">
        <v>18675</v>
      </c>
      <c r="X24" s="490">
        <v>18966</v>
      </c>
      <c r="Y24" s="490">
        <v>20656</v>
      </c>
      <c r="Z24" s="494">
        <v>20904</v>
      </c>
      <c r="AA24" s="495">
        <f t="shared" si="0"/>
        <v>19620.8</v>
      </c>
      <c r="AB24" s="496">
        <f t="shared" si="1"/>
        <v>100</v>
      </c>
      <c r="AD24" s="486" t="s">
        <v>911</v>
      </c>
      <c r="AE24" s="493">
        <v>62186</v>
      </c>
      <c r="AF24" s="490">
        <v>54175</v>
      </c>
      <c r="AG24" s="490">
        <v>57488</v>
      </c>
      <c r="AH24" s="490">
        <v>53324</v>
      </c>
      <c r="AI24" s="490">
        <v>52028</v>
      </c>
      <c r="AJ24" s="490">
        <v>49407</v>
      </c>
      <c r="AK24" s="490">
        <v>52845</v>
      </c>
      <c r="AL24" s="490">
        <v>49593</v>
      </c>
      <c r="AM24" s="490">
        <v>50925</v>
      </c>
      <c r="AN24" s="494">
        <v>51485</v>
      </c>
      <c r="AO24" s="495">
        <f t="shared" si="2"/>
        <v>53345.599999999999</v>
      </c>
      <c r="AP24" s="496">
        <f t="shared" si="3"/>
        <v>100</v>
      </c>
    </row>
    <row r="25" spans="1:61" x14ac:dyDescent="0.2">
      <c r="A25" s="497"/>
      <c r="B25" s="498"/>
      <c r="C25" s="498"/>
      <c r="D25" s="498"/>
      <c r="E25" s="498"/>
      <c r="F25" s="498"/>
      <c r="G25" s="499"/>
      <c r="N25" s="500"/>
      <c r="R25" s="501"/>
      <c r="S25" s="501"/>
      <c r="T25" s="501"/>
      <c r="U25" s="501"/>
      <c r="V25" s="501"/>
      <c r="W25" s="501"/>
      <c r="X25" s="501"/>
      <c r="Y25" s="501"/>
      <c r="Z25" s="501"/>
    </row>
    <row r="26" spans="1:61" x14ac:dyDescent="0.2">
      <c r="A26" s="502"/>
      <c r="B26" s="503"/>
      <c r="C26" s="503"/>
      <c r="D26" s="504"/>
      <c r="E26" s="503"/>
      <c r="F26" s="503"/>
      <c r="G26" s="505"/>
      <c r="N26" s="506"/>
    </row>
    <row r="27" spans="1:61" x14ac:dyDescent="0.2">
      <c r="A27" s="502"/>
      <c r="B27" s="506"/>
      <c r="C27" s="506"/>
      <c r="D27" s="506"/>
      <c r="E27" s="506"/>
      <c r="F27" s="507"/>
      <c r="G27" s="506"/>
      <c r="N27" s="506"/>
    </row>
    <row r="28" spans="1:61" x14ac:dyDescent="0.2">
      <c r="A28" s="508"/>
      <c r="B28" s="506"/>
      <c r="C28" s="506"/>
      <c r="D28" s="506"/>
      <c r="E28" s="506"/>
      <c r="F28" s="507"/>
      <c r="G28" s="506"/>
      <c r="N28" s="506"/>
    </row>
    <row r="29" spans="1:61" x14ac:dyDescent="0.2">
      <c r="A29" s="502"/>
      <c r="B29" s="506"/>
      <c r="C29" s="506"/>
      <c r="D29" s="506"/>
      <c r="E29" s="506"/>
      <c r="F29" s="507"/>
      <c r="G29" s="506"/>
      <c r="N29" s="506"/>
    </row>
    <row r="30" spans="1:61" x14ac:dyDescent="0.2">
      <c r="A30" s="1390" t="s">
        <v>940</v>
      </c>
      <c r="B30" s="1390"/>
      <c r="C30" s="1390"/>
      <c r="D30" s="1390"/>
      <c r="E30" s="1390"/>
      <c r="F30" s="1390"/>
      <c r="G30" s="1390"/>
      <c r="H30" s="1390"/>
      <c r="I30" s="1390"/>
      <c r="J30" s="1390"/>
      <c r="K30" s="1390"/>
      <c r="L30" s="1390"/>
      <c r="M30" s="1390"/>
      <c r="N30" s="1390"/>
      <c r="O30" s="1390"/>
      <c r="P30" s="1390"/>
      <c r="Q30" s="1390"/>
      <c r="R30" s="1390"/>
      <c r="S30" s="1390"/>
      <c r="T30" s="1390"/>
      <c r="U30" s="1390"/>
      <c r="V30" s="1390"/>
      <c r="W30" s="1390"/>
      <c r="X30" s="1390"/>
      <c r="Y30" s="1390"/>
      <c r="Z30" s="1390"/>
      <c r="AA30" s="1390"/>
      <c r="AB30" s="1390"/>
      <c r="AD30" s="1390" t="s">
        <v>941</v>
      </c>
      <c r="AE30" s="1390"/>
      <c r="AF30" s="1390"/>
      <c r="AG30" s="1390"/>
      <c r="AH30" s="1390"/>
      <c r="AI30" s="1390"/>
      <c r="AJ30" s="1390"/>
      <c r="AK30" s="1390"/>
      <c r="AL30" s="1390"/>
      <c r="AM30" s="1390"/>
      <c r="AN30" s="1390"/>
      <c r="AO30" s="1390"/>
      <c r="AP30" s="1390"/>
      <c r="AQ30" s="1390"/>
      <c r="AR30" s="1390"/>
      <c r="AS30" s="1390"/>
      <c r="AT30" s="1390"/>
      <c r="AU30" s="1390"/>
      <c r="AV30" s="1390"/>
      <c r="AW30" s="1390"/>
      <c r="AX30" s="1390"/>
      <c r="AY30" s="1390"/>
      <c r="AZ30" s="1390"/>
      <c r="BA30" s="1390"/>
      <c r="BB30" s="1390"/>
      <c r="BC30" s="1390"/>
      <c r="BD30" s="1390"/>
      <c r="BE30" s="1390"/>
    </row>
    <row r="31" spans="1:61" ht="13.5" thickBot="1" x14ac:dyDescent="0.25">
      <c r="A31" s="1391"/>
      <c r="B31" s="1391"/>
      <c r="C31" s="1391"/>
      <c r="D31" s="1391"/>
      <c r="E31" s="1391"/>
      <c r="F31" s="1391"/>
      <c r="G31" s="1391"/>
      <c r="H31" s="1391"/>
      <c r="I31" s="1391"/>
      <c r="J31" s="1391"/>
      <c r="K31" s="1391"/>
      <c r="L31" s="1391"/>
      <c r="M31" s="1391"/>
      <c r="N31" s="1391"/>
      <c r="O31" s="1391"/>
      <c r="P31" s="1391"/>
      <c r="Q31" s="1391"/>
      <c r="R31" s="1391"/>
      <c r="S31" s="1391"/>
      <c r="T31" s="1391"/>
      <c r="U31" s="1391"/>
      <c r="V31" s="1391"/>
      <c r="W31" s="1391"/>
      <c r="X31" s="1391"/>
      <c r="Y31" s="1391"/>
      <c r="Z31" s="1391"/>
      <c r="AA31" s="1391"/>
      <c r="AB31" s="1391"/>
      <c r="AD31" s="1391"/>
      <c r="AE31" s="1391"/>
      <c r="AF31" s="1391"/>
      <c r="AG31" s="1391"/>
      <c r="AH31" s="1391"/>
      <c r="AI31" s="1391"/>
      <c r="AJ31" s="1391"/>
      <c r="AK31" s="1391"/>
      <c r="AL31" s="1391"/>
      <c r="AM31" s="1391"/>
      <c r="AN31" s="1391"/>
      <c r="AO31" s="1391"/>
      <c r="AP31" s="1391"/>
      <c r="AQ31" s="1391"/>
      <c r="AR31" s="1391"/>
      <c r="AS31" s="1391"/>
      <c r="AT31" s="1391"/>
      <c r="AU31" s="1391"/>
      <c r="AV31" s="1391"/>
      <c r="AW31" s="1391"/>
      <c r="AX31" s="1391"/>
      <c r="AY31" s="1391"/>
      <c r="AZ31" s="1391"/>
      <c r="BA31" s="1391"/>
      <c r="BB31" s="1391"/>
      <c r="BC31" s="1391"/>
      <c r="BD31" s="1391"/>
      <c r="BE31" s="1391"/>
    </row>
    <row r="32" spans="1:61" ht="23.25" customHeight="1" thickBot="1" x14ac:dyDescent="0.25">
      <c r="A32" s="404" t="s">
        <v>917</v>
      </c>
      <c r="B32" s="405" t="s">
        <v>497</v>
      </c>
      <c r="C32" s="406" t="s">
        <v>498</v>
      </c>
      <c r="D32" s="407" t="s">
        <v>499</v>
      </c>
      <c r="E32" s="407" t="s">
        <v>500</v>
      </c>
      <c r="F32" s="405" t="s">
        <v>501</v>
      </c>
      <c r="G32" s="406" t="s">
        <v>502</v>
      </c>
      <c r="H32" s="406" t="s">
        <v>503</v>
      </c>
      <c r="I32" s="406" t="s">
        <v>504</v>
      </c>
      <c r="J32" s="407" t="s">
        <v>505</v>
      </c>
      <c r="K32" s="509" t="s">
        <v>506</v>
      </c>
      <c r="L32" s="410" t="s">
        <v>507</v>
      </c>
      <c r="M32" s="410" t="s">
        <v>508</v>
      </c>
      <c r="N32" s="410" t="s">
        <v>509</v>
      </c>
      <c r="O32" s="410" t="s">
        <v>510</v>
      </c>
      <c r="P32" s="410" t="s">
        <v>511</v>
      </c>
      <c r="Q32" s="410" t="s">
        <v>3</v>
      </c>
      <c r="R32" s="410" t="s">
        <v>4</v>
      </c>
      <c r="S32" s="410" t="s">
        <v>5</v>
      </c>
      <c r="T32" s="510" t="s">
        <v>6</v>
      </c>
      <c r="U32" s="509" t="s">
        <v>7</v>
      </c>
      <c r="V32" s="410" t="s">
        <v>8</v>
      </c>
      <c r="W32" s="410" t="s">
        <v>9</v>
      </c>
      <c r="X32" s="410" t="s">
        <v>10</v>
      </c>
      <c r="Y32" s="410" t="s">
        <v>11</v>
      </c>
      <c r="Z32" s="509"/>
      <c r="AA32" s="511" t="s">
        <v>495</v>
      </c>
      <c r="AB32" s="512" t="s">
        <v>916</v>
      </c>
      <c r="AD32" s="404" t="s">
        <v>917</v>
      </c>
      <c r="AE32" s="410" t="s">
        <v>3</v>
      </c>
      <c r="AF32" s="410" t="s">
        <v>4</v>
      </c>
      <c r="AG32" s="410" t="s">
        <v>5</v>
      </c>
      <c r="AH32" s="410" t="s">
        <v>6</v>
      </c>
      <c r="AI32" s="410" t="s">
        <v>7</v>
      </c>
      <c r="AJ32" s="410" t="s">
        <v>8</v>
      </c>
      <c r="AK32" s="410" t="s">
        <v>9</v>
      </c>
      <c r="AL32" s="410" t="s">
        <v>10</v>
      </c>
      <c r="AM32" s="410" t="s">
        <v>11</v>
      </c>
      <c r="AN32" s="411" t="s">
        <v>12</v>
      </c>
      <c r="AO32" s="511" t="s">
        <v>495</v>
      </c>
      <c r="AP32" s="512" t="s">
        <v>916</v>
      </c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</row>
    <row r="33" spans="1:61" ht="13.5" thickBot="1" x14ac:dyDescent="0.25">
      <c r="A33" s="414" t="s">
        <v>918</v>
      </c>
      <c r="B33" s="415">
        <v>19527</v>
      </c>
      <c r="C33" s="416">
        <v>19162</v>
      </c>
      <c r="D33" s="417">
        <f t="shared" ref="D33:AB33" si="6">D4</f>
        <v>21426</v>
      </c>
      <c r="E33" s="417">
        <f t="shared" si="6"/>
        <v>24657</v>
      </c>
      <c r="F33" s="415">
        <f t="shared" si="6"/>
        <v>24300</v>
      </c>
      <c r="G33" s="416">
        <f t="shared" si="6"/>
        <v>26360</v>
      </c>
      <c r="H33" s="418">
        <f t="shared" si="6"/>
        <v>28388</v>
      </c>
      <c r="I33" s="418">
        <f t="shared" si="6"/>
        <v>24236</v>
      </c>
      <c r="J33" s="513">
        <f t="shared" si="6"/>
        <v>24278</v>
      </c>
      <c r="K33" s="514">
        <f t="shared" si="6"/>
        <v>22307</v>
      </c>
      <c r="L33" s="418">
        <f t="shared" si="6"/>
        <v>20895</v>
      </c>
      <c r="M33" s="418">
        <f t="shared" si="6"/>
        <v>19931</v>
      </c>
      <c r="N33" s="418">
        <f t="shared" si="6"/>
        <v>20331</v>
      </c>
      <c r="O33" s="418">
        <f t="shared" si="6"/>
        <v>21821</v>
      </c>
      <c r="P33" s="418">
        <f t="shared" si="6"/>
        <v>21317</v>
      </c>
      <c r="Q33" s="418">
        <f t="shared" si="6"/>
        <v>4860</v>
      </c>
      <c r="R33" s="418">
        <f t="shared" si="6"/>
        <v>4228</v>
      </c>
      <c r="S33" s="418">
        <f t="shared" si="6"/>
        <v>3975</v>
      </c>
      <c r="T33" s="418">
        <f t="shared" si="6"/>
        <v>4065</v>
      </c>
      <c r="U33" s="418">
        <f t="shared" si="6"/>
        <v>3745</v>
      </c>
      <c r="V33" s="418">
        <f t="shared" si="6"/>
        <v>3446</v>
      </c>
      <c r="W33" s="418">
        <f t="shared" si="6"/>
        <v>3643</v>
      </c>
      <c r="X33" s="418">
        <f t="shared" si="6"/>
        <v>3773</v>
      </c>
      <c r="Y33" s="418">
        <f t="shared" si="6"/>
        <v>4080</v>
      </c>
      <c r="Z33" s="418">
        <f t="shared" si="6"/>
        <v>4337</v>
      </c>
      <c r="AA33" s="423">
        <f t="shared" si="6"/>
        <v>4015.2</v>
      </c>
      <c r="AB33" s="516">
        <f t="shared" si="6"/>
        <v>20.463997390524341</v>
      </c>
      <c r="AD33" s="414" t="s">
        <v>918</v>
      </c>
      <c r="AE33" s="421">
        <v>19329</v>
      </c>
      <c r="AF33" s="421">
        <v>16950</v>
      </c>
      <c r="AG33" s="421">
        <v>16796</v>
      </c>
      <c r="AH33" s="418">
        <v>16357</v>
      </c>
      <c r="AI33" s="421">
        <v>15330</v>
      </c>
      <c r="AJ33" s="421">
        <v>15214</v>
      </c>
      <c r="AK33" s="421">
        <v>15128</v>
      </c>
      <c r="AL33" s="421">
        <v>14142</v>
      </c>
      <c r="AM33" s="421">
        <v>13781</v>
      </c>
      <c r="AN33" s="422">
        <v>13546</v>
      </c>
      <c r="AO33" s="423">
        <f t="shared" ref="AO33:AO53" si="7">AVERAGE(AE33:AN33)</f>
        <v>15657.3</v>
      </c>
      <c r="AP33" s="424">
        <f t="shared" ref="AP33:AP53" si="8">AO33/$AO$24*100</f>
        <v>29.350686842026334</v>
      </c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</row>
    <row r="34" spans="1:61" x14ac:dyDescent="0.2">
      <c r="A34" s="425" t="s">
        <v>919</v>
      </c>
      <c r="B34" s="426">
        <v>7080</v>
      </c>
      <c r="C34" s="427">
        <v>6779</v>
      </c>
      <c r="D34" s="428">
        <f t="shared" ref="D34:AB34" si="9">D5</f>
        <v>6775</v>
      </c>
      <c r="E34" s="428">
        <f t="shared" si="9"/>
        <v>7460</v>
      </c>
      <c r="F34" s="426">
        <f t="shared" si="9"/>
        <v>7293</v>
      </c>
      <c r="G34" s="427">
        <f t="shared" si="9"/>
        <v>8055</v>
      </c>
      <c r="H34" s="429">
        <f t="shared" si="9"/>
        <v>8191</v>
      </c>
      <c r="I34" s="429">
        <f t="shared" si="9"/>
        <v>7943</v>
      </c>
      <c r="J34" s="430">
        <f t="shared" si="9"/>
        <v>8687</v>
      </c>
      <c r="K34" s="431">
        <f t="shared" si="9"/>
        <v>7496</v>
      </c>
      <c r="L34" s="429">
        <f t="shared" si="9"/>
        <v>7436</v>
      </c>
      <c r="M34" s="429">
        <f t="shared" si="9"/>
        <v>6908</v>
      </c>
      <c r="N34" s="429">
        <f t="shared" si="9"/>
        <v>7281</v>
      </c>
      <c r="O34" s="429">
        <f t="shared" si="9"/>
        <v>7124</v>
      </c>
      <c r="P34" s="429">
        <f t="shared" si="9"/>
        <v>6791</v>
      </c>
      <c r="Q34" s="429">
        <f t="shared" si="9"/>
        <v>2049</v>
      </c>
      <c r="R34" s="429">
        <f t="shared" si="9"/>
        <v>1661</v>
      </c>
      <c r="S34" s="429">
        <f t="shared" si="9"/>
        <v>1749</v>
      </c>
      <c r="T34" s="463">
        <f t="shared" si="9"/>
        <v>1713</v>
      </c>
      <c r="U34" s="464">
        <f t="shared" si="9"/>
        <v>1705</v>
      </c>
      <c r="V34" s="432">
        <f t="shared" si="9"/>
        <v>1641</v>
      </c>
      <c r="W34" s="432">
        <f t="shared" si="9"/>
        <v>1864</v>
      </c>
      <c r="X34" s="432">
        <f t="shared" si="9"/>
        <v>2155</v>
      </c>
      <c r="Y34" s="432">
        <f t="shared" si="9"/>
        <v>2357</v>
      </c>
      <c r="Z34" s="464">
        <f t="shared" si="9"/>
        <v>2199</v>
      </c>
      <c r="AA34" s="434">
        <f t="shared" si="9"/>
        <v>1909.3</v>
      </c>
      <c r="AB34" s="517">
        <f t="shared" si="9"/>
        <v>9.7309997553616565</v>
      </c>
      <c r="AD34" s="425" t="s">
        <v>919</v>
      </c>
      <c r="AE34" s="429">
        <v>5018</v>
      </c>
      <c r="AF34" s="429">
        <v>3942</v>
      </c>
      <c r="AG34" s="429">
        <v>4577</v>
      </c>
      <c r="AH34" s="432">
        <v>3937</v>
      </c>
      <c r="AI34" s="432">
        <v>4228</v>
      </c>
      <c r="AJ34" s="432">
        <v>3763</v>
      </c>
      <c r="AK34" s="432">
        <v>4898</v>
      </c>
      <c r="AL34" s="432">
        <v>4620</v>
      </c>
      <c r="AM34" s="432">
        <v>4933</v>
      </c>
      <c r="AN34" s="433">
        <v>5282</v>
      </c>
      <c r="AO34" s="434">
        <f t="shared" si="7"/>
        <v>4519.8</v>
      </c>
      <c r="AP34" s="435">
        <f t="shared" si="8"/>
        <v>8.4726762844545771</v>
      </c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</row>
    <row r="35" spans="1:61" x14ac:dyDescent="0.2">
      <c r="A35" s="436" t="s">
        <v>920</v>
      </c>
      <c r="B35" s="437">
        <v>4625</v>
      </c>
      <c r="C35" s="438">
        <v>4935</v>
      </c>
      <c r="D35" s="439">
        <f t="shared" ref="D35:AB35" si="10">D6</f>
        <v>6405</v>
      </c>
      <c r="E35" s="439">
        <f t="shared" si="10"/>
        <v>7654</v>
      </c>
      <c r="F35" s="437">
        <f t="shared" si="10"/>
        <v>8083</v>
      </c>
      <c r="G35" s="438">
        <f t="shared" si="10"/>
        <v>7489</v>
      </c>
      <c r="H35" s="440">
        <f t="shared" si="10"/>
        <v>7490</v>
      </c>
      <c r="I35" s="440">
        <f t="shared" si="10"/>
        <v>6713</v>
      </c>
      <c r="J35" s="441">
        <f t="shared" si="10"/>
        <v>6627</v>
      </c>
      <c r="K35" s="442">
        <f t="shared" si="10"/>
        <v>6298</v>
      </c>
      <c r="L35" s="440">
        <f t="shared" si="10"/>
        <v>5685</v>
      </c>
      <c r="M35" s="440">
        <f t="shared" si="10"/>
        <v>5236</v>
      </c>
      <c r="N35" s="440">
        <f t="shared" si="10"/>
        <v>5066</v>
      </c>
      <c r="O35" s="440">
        <f t="shared" si="10"/>
        <v>5215</v>
      </c>
      <c r="P35" s="440">
        <f t="shared" si="10"/>
        <v>4887</v>
      </c>
      <c r="Q35" s="440">
        <f t="shared" si="10"/>
        <v>1433</v>
      </c>
      <c r="R35" s="440">
        <f t="shared" si="10"/>
        <v>1271</v>
      </c>
      <c r="S35" s="440">
        <f t="shared" si="10"/>
        <v>1251</v>
      </c>
      <c r="T35" s="441">
        <f t="shared" si="10"/>
        <v>1206</v>
      </c>
      <c r="U35" s="442">
        <f t="shared" si="10"/>
        <v>1315</v>
      </c>
      <c r="V35" s="440">
        <f t="shared" si="10"/>
        <v>1414</v>
      </c>
      <c r="W35" s="440">
        <f t="shared" si="10"/>
        <v>1607</v>
      </c>
      <c r="X35" s="440">
        <f t="shared" si="10"/>
        <v>1507</v>
      </c>
      <c r="Y35" s="440">
        <f t="shared" si="10"/>
        <v>1623</v>
      </c>
      <c r="Z35" s="442">
        <f t="shared" si="10"/>
        <v>1569</v>
      </c>
      <c r="AA35" s="444">
        <f t="shared" si="10"/>
        <v>1419.6</v>
      </c>
      <c r="AB35" s="518">
        <f t="shared" si="10"/>
        <v>7.2351789937209494</v>
      </c>
      <c r="AD35" s="436" t="s">
        <v>920</v>
      </c>
      <c r="AE35" s="440">
        <v>3909</v>
      </c>
      <c r="AF35" s="440">
        <v>3326</v>
      </c>
      <c r="AG35" s="440">
        <v>3991</v>
      </c>
      <c r="AH35" s="440">
        <v>2982</v>
      </c>
      <c r="AI35" s="440">
        <v>3741</v>
      </c>
      <c r="AJ35" s="440">
        <v>3136</v>
      </c>
      <c r="AK35" s="440">
        <v>4443</v>
      </c>
      <c r="AL35" s="440">
        <v>3982</v>
      </c>
      <c r="AM35" s="440">
        <v>3979</v>
      </c>
      <c r="AN35" s="443">
        <v>4145</v>
      </c>
      <c r="AO35" s="444">
        <f t="shared" si="7"/>
        <v>3763.4</v>
      </c>
      <c r="AP35" s="445">
        <f t="shared" si="8"/>
        <v>7.0547524069464034</v>
      </c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</row>
    <row r="36" spans="1:61" x14ac:dyDescent="0.2">
      <c r="A36" s="436" t="s">
        <v>921</v>
      </c>
      <c r="B36" s="437">
        <v>2682</v>
      </c>
      <c r="C36" s="438">
        <v>3097</v>
      </c>
      <c r="D36" s="439">
        <f t="shared" ref="D36:AB36" si="11">D7</f>
        <v>3920</v>
      </c>
      <c r="E36" s="439">
        <f t="shared" si="11"/>
        <v>4778</v>
      </c>
      <c r="F36" s="437">
        <f t="shared" si="11"/>
        <v>4151</v>
      </c>
      <c r="G36" s="438">
        <f t="shared" si="11"/>
        <v>4449</v>
      </c>
      <c r="H36" s="440">
        <f t="shared" si="11"/>
        <v>4692</v>
      </c>
      <c r="I36" s="440">
        <f t="shared" si="11"/>
        <v>4322</v>
      </c>
      <c r="J36" s="441">
        <f t="shared" si="11"/>
        <v>4379</v>
      </c>
      <c r="K36" s="442">
        <f t="shared" si="11"/>
        <v>4199</v>
      </c>
      <c r="L36" s="440">
        <f t="shared" si="11"/>
        <v>4085</v>
      </c>
      <c r="M36" s="440">
        <f t="shared" si="11"/>
        <v>4170</v>
      </c>
      <c r="N36" s="440">
        <f t="shared" si="11"/>
        <v>4231</v>
      </c>
      <c r="O36" s="440">
        <f t="shared" si="11"/>
        <v>4508</v>
      </c>
      <c r="P36" s="440">
        <f t="shared" si="11"/>
        <v>4131</v>
      </c>
      <c r="Q36" s="440">
        <f t="shared" si="11"/>
        <v>2108</v>
      </c>
      <c r="R36" s="440">
        <f t="shared" si="11"/>
        <v>1842</v>
      </c>
      <c r="S36" s="440">
        <f t="shared" si="11"/>
        <v>1636</v>
      </c>
      <c r="T36" s="441">
        <f t="shared" si="11"/>
        <v>1411</v>
      </c>
      <c r="U36" s="442">
        <f t="shared" si="11"/>
        <v>1231</v>
      </c>
      <c r="V36" s="440">
        <f t="shared" si="11"/>
        <v>1114</v>
      </c>
      <c r="W36" s="440">
        <f t="shared" si="11"/>
        <v>1329</v>
      </c>
      <c r="X36" s="440">
        <f t="shared" si="11"/>
        <v>1291</v>
      </c>
      <c r="Y36" s="440">
        <f t="shared" si="11"/>
        <v>1480</v>
      </c>
      <c r="Z36" s="442">
        <f t="shared" si="11"/>
        <v>1377</v>
      </c>
      <c r="AA36" s="444">
        <f t="shared" si="11"/>
        <v>1481.9</v>
      </c>
      <c r="AB36" s="518">
        <f t="shared" si="11"/>
        <v>7.5526991763842464</v>
      </c>
      <c r="AD36" s="436" t="s">
        <v>921</v>
      </c>
      <c r="AE36" s="440">
        <v>3797</v>
      </c>
      <c r="AF36" s="440">
        <v>3075</v>
      </c>
      <c r="AG36" s="440">
        <v>3198</v>
      </c>
      <c r="AH36" s="440">
        <v>3122</v>
      </c>
      <c r="AI36" s="440">
        <v>2451</v>
      </c>
      <c r="AJ36" s="440">
        <v>2431</v>
      </c>
      <c r="AK36" s="440">
        <v>2745</v>
      </c>
      <c r="AL36" s="440">
        <v>2974</v>
      </c>
      <c r="AM36" s="440">
        <v>3039</v>
      </c>
      <c r="AN36" s="443">
        <v>3103</v>
      </c>
      <c r="AO36" s="444">
        <f t="shared" si="7"/>
        <v>2993.5</v>
      </c>
      <c r="AP36" s="445">
        <f t="shared" si="8"/>
        <v>5.6115218499745056</v>
      </c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</row>
    <row r="37" spans="1:61" ht="13.5" thickBot="1" x14ac:dyDescent="0.25">
      <c r="A37" s="446" t="s">
        <v>922</v>
      </c>
      <c r="B37" s="447">
        <v>4744</v>
      </c>
      <c r="C37" s="448">
        <v>5142</v>
      </c>
      <c r="D37" s="449">
        <f t="shared" ref="D37:AB37" si="12">D8</f>
        <v>6587</v>
      </c>
      <c r="E37" s="449">
        <f t="shared" si="12"/>
        <v>7075</v>
      </c>
      <c r="F37" s="447">
        <f t="shared" si="12"/>
        <v>7624</v>
      </c>
      <c r="G37" s="448">
        <f t="shared" si="12"/>
        <v>7878</v>
      </c>
      <c r="H37" s="450">
        <f t="shared" si="12"/>
        <v>8274</v>
      </c>
      <c r="I37" s="450">
        <f t="shared" si="12"/>
        <v>7624</v>
      </c>
      <c r="J37" s="451">
        <f t="shared" si="12"/>
        <v>7305</v>
      </c>
      <c r="K37" s="452">
        <f t="shared" si="12"/>
        <v>7047</v>
      </c>
      <c r="L37" s="450">
        <f t="shared" si="12"/>
        <v>7408</v>
      </c>
      <c r="M37" s="450">
        <f t="shared" si="12"/>
        <v>6976</v>
      </c>
      <c r="N37" s="450">
        <f t="shared" si="12"/>
        <v>7109</v>
      </c>
      <c r="O37" s="450">
        <f t="shared" si="12"/>
        <v>7094</v>
      </c>
      <c r="P37" s="450">
        <f t="shared" si="12"/>
        <v>6858</v>
      </c>
      <c r="Q37" s="450">
        <f t="shared" si="12"/>
        <v>1290</v>
      </c>
      <c r="R37" s="450">
        <f t="shared" si="12"/>
        <v>1228</v>
      </c>
      <c r="S37" s="450">
        <f t="shared" si="12"/>
        <v>1322</v>
      </c>
      <c r="T37" s="451">
        <f t="shared" si="12"/>
        <v>1274</v>
      </c>
      <c r="U37" s="452">
        <f t="shared" si="12"/>
        <v>1120</v>
      </c>
      <c r="V37" s="450">
        <f t="shared" si="12"/>
        <v>1160</v>
      </c>
      <c r="W37" s="450">
        <f t="shared" si="12"/>
        <v>1064</v>
      </c>
      <c r="X37" s="450">
        <f t="shared" si="12"/>
        <v>1013</v>
      </c>
      <c r="Y37" s="450">
        <f t="shared" si="12"/>
        <v>1134</v>
      </c>
      <c r="Z37" s="452">
        <f t="shared" si="12"/>
        <v>1126</v>
      </c>
      <c r="AA37" s="454">
        <f t="shared" si="12"/>
        <v>1173.0999999999999</v>
      </c>
      <c r="AB37" s="519">
        <f t="shared" si="12"/>
        <v>5.9788591698605558</v>
      </c>
      <c r="AD37" s="446" t="s">
        <v>922</v>
      </c>
      <c r="AE37" s="450">
        <v>5153</v>
      </c>
      <c r="AF37" s="450">
        <v>4327</v>
      </c>
      <c r="AG37" s="450">
        <v>5075</v>
      </c>
      <c r="AH37" s="450">
        <v>4433</v>
      </c>
      <c r="AI37" s="450">
        <v>4724</v>
      </c>
      <c r="AJ37" s="450">
        <v>4312</v>
      </c>
      <c r="AK37" s="450">
        <v>3967</v>
      </c>
      <c r="AL37" s="450">
        <v>3296</v>
      </c>
      <c r="AM37" s="450">
        <v>4210</v>
      </c>
      <c r="AN37" s="453">
        <v>3554</v>
      </c>
      <c r="AO37" s="454">
        <f t="shared" si="7"/>
        <v>4305.1000000000004</v>
      </c>
      <c r="AP37" s="455">
        <f t="shared" si="8"/>
        <v>8.0702063525389161</v>
      </c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</row>
    <row r="38" spans="1:61" x14ac:dyDescent="0.2">
      <c r="A38" s="425" t="s">
        <v>923</v>
      </c>
      <c r="B38" s="426">
        <v>1324</v>
      </c>
      <c r="C38" s="427">
        <v>1337</v>
      </c>
      <c r="D38" s="428">
        <f t="shared" ref="D38:AB38" si="13">D9</f>
        <v>1748</v>
      </c>
      <c r="E38" s="428">
        <f t="shared" si="13"/>
        <v>1622</v>
      </c>
      <c r="F38" s="426">
        <f t="shared" si="13"/>
        <v>1720</v>
      </c>
      <c r="G38" s="427">
        <f t="shared" si="13"/>
        <v>1747</v>
      </c>
      <c r="H38" s="429">
        <f t="shared" si="13"/>
        <v>1634</v>
      </c>
      <c r="I38" s="429">
        <f t="shared" si="13"/>
        <v>1767</v>
      </c>
      <c r="J38" s="430">
        <f t="shared" si="13"/>
        <v>1746</v>
      </c>
      <c r="K38" s="431">
        <f t="shared" si="13"/>
        <v>1790</v>
      </c>
      <c r="L38" s="429">
        <f t="shared" si="13"/>
        <v>1764</v>
      </c>
      <c r="M38" s="429">
        <f t="shared" si="13"/>
        <v>2040</v>
      </c>
      <c r="N38" s="429">
        <f t="shared" si="13"/>
        <v>2141</v>
      </c>
      <c r="O38" s="429">
        <f t="shared" si="13"/>
        <v>1911</v>
      </c>
      <c r="P38" s="429">
        <f t="shared" si="13"/>
        <v>1951</v>
      </c>
      <c r="Q38" s="429">
        <f t="shared" si="13"/>
        <v>772</v>
      </c>
      <c r="R38" s="429">
        <f t="shared" si="13"/>
        <v>814</v>
      </c>
      <c r="S38" s="429">
        <f t="shared" si="13"/>
        <v>872</v>
      </c>
      <c r="T38" s="463">
        <f t="shared" si="13"/>
        <v>670</v>
      </c>
      <c r="U38" s="464">
        <f t="shared" si="13"/>
        <v>668</v>
      </c>
      <c r="V38" s="432">
        <f t="shared" si="13"/>
        <v>692</v>
      </c>
      <c r="W38" s="432">
        <f t="shared" si="13"/>
        <v>693</v>
      </c>
      <c r="X38" s="432">
        <f t="shared" si="13"/>
        <v>661</v>
      </c>
      <c r="Y38" s="432">
        <f t="shared" si="13"/>
        <v>773</v>
      </c>
      <c r="Z38" s="464">
        <f t="shared" si="13"/>
        <v>756</v>
      </c>
      <c r="AA38" s="434">
        <f t="shared" si="13"/>
        <v>737.1</v>
      </c>
      <c r="AB38" s="517">
        <f t="shared" si="13"/>
        <v>3.7567275544320315</v>
      </c>
      <c r="AD38" s="425" t="s">
        <v>923</v>
      </c>
      <c r="AE38" s="429">
        <v>982</v>
      </c>
      <c r="AF38" s="429">
        <v>1020</v>
      </c>
      <c r="AG38" s="429">
        <v>1165</v>
      </c>
      <c r="AH38" s="432">
        <v>1025</v>
      </c>
      <c r="AI38" s="432">
        <v>1107</v>
      </c>
      <c r="AJ38" s="432">
        <v>1150</v>
      </c>
      <c r="AK38" s="432">
        <v>1329</v>
      </c>
      <c r="AL38" s="432">
        <v>1034</v>
      </c>
      <c r="AM38" s="432">
        <v>1171</v>
      </c>
      <c r="AN38" s="433">
        <v>1246</v>
      </c>
      <c r="AO38" s="434">
        <f t="shared" si="7"/>
        <v>1122.9000000000001</v>
      </c>
      <c r="AP38" s="435">
        <f t="shared" si="8"/>
        <v>2.1049533607270332</v>
      </c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</row>
    <row r="39" spans="1:61" x14ac:dyDescent="0.2">
      <c r="A39" s="436" t="s">
        <v>924</v>
      </c>
      <c r="B39" s="437">
        <v>1308</v>
      </c>
      <c r="C39" s="438">
        <v>1645</v>
      </c>
      <c r="D39" s="439">
        <f t="shared" ref="D39:AB39" si="14">D10</f>
        <v>1868</v>
      </c>
      <c r="E39" s="439">
        <f t="shared" si="14"/>
        <v>2109</v>
      </c>
      <c r="F39" s="437">
        <f t="shared" si="14"/>
        <v>1969</v>
      </c>
      <c r="G39" s="438">
        <f t="shared" si="14"/>
        <v>1971</v>
      </c>
      <c r="H39" s="440">
        <f t="shared" si="14"/>
        <v>2289</v>
      </c>
      <c r="I39" s="440">
        <f t="shared" si="14"/>
        <v>2159</v>
      </c>
      <c r="J39" s="441">
        <f t="shared" si="14"/>
        <v>2306</v>
      </c>
      <c r="K39" s="442">
        <f t="shared" si="14"/>
        <v>1988</v>
      </c>
      <c r="L39" s="440">
        <f t="shared" si="14"/>
        <v>2062</v>
      </c>
      <c r="M39" s="440">
        <f t="shared" si="14"/>
        <v>2294</v>
      </c>
      <c r="N39" s="440">
        <f t="shared" si="14"/>
        <v>2293</v>
      </c>
      <c r="O39" s="440">
        <f t="shared" si="14"/>
        <v>2320</v>
      </c>
      <c r="P39" s="440">
        <f t="shared" si="14"/>
        <v>2464</v>
      </c>
      <c r="Q39" s="440">
        <f t="shared" si="14"/>
        <v>674</v>
      </c>
      <c r="R39" s="440">
        <f t="shared" si="14"/>
        <v>540</v>
      </c>
      <c r="S39" s="440">
        <f t="shared" si="14"/>
        <v>620</v>
      </c>
      <c r="T39" s="441">
        <f t="shared" si="14"/>
        <v>502</v>
      </c>
      <c r="U39" s="442">
        <f t="shared" si="14"/>
        <v>484</v>
      </c>
      <c r="V39" s="440">
        <f t="shared" si="14"/>
        <v>675</v>
      </c>
      <c r="W39" s="440">
        <f t="shared" si="14"/>
        <v>654</v>
      </c>
      <c r="X39" s="440">
        <f t="shared" si="14"/>
        <v>645</v>
      </c>
      <c r="Y39" s="440">
        <f t="shared" si="14"/>
        <v>712</v>
      </c>
      <c r="Z39" s="442">
        <f t="shared" si="14"/>
        <v>850</v>
      </c>
      <c r="AA39" s="444">
        <f t="shared" si="14"/>
        <v>635.6</v>
      </c>
      <c r="AB39" s="518">
        <f t="shared" si="14"/>
        <v>3.2394193916659875</v>
      </c>
      <c r="AD39" s="436" t="s">
        <v>924</v>
      </c>
      <c r="AE39" s="440">
        <v>1741</v>
      </c>
      <c r="AF39" s="440">
        <v>1927</v>
      </c>
      <c r="AG39" s="440">
        <v>2084</v>
      </c>
      <c r="AH39" s="440">
        <v>1795</v>
      </c>
      <c r="AI39" s="440">
        <v>1697</v>
      </c>
      <c r="AJ39" s="440">
        <v>1705</v>
      </c>
      <c r="AK39" s="440">
        <v>1560</v>
      </c>
      <c r="AL39" s="440">
        <v>1559</v>
      </c>
      <c r="AM39" s="440">
        <v>1437</v>
      </c>
      <c r="AN39" s="443">
        <v>1460</v>
      </c>
      <c r="AO39" s="444">
        <f t="shared" si="7"/>
        <v>1696.5</v>
      </c>
      <c r="AP39" s="445">
        <f t="shared" si="8"/>
        <v>3.1802060526078999</v>
      </c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</row>
    <row r="40" spans="1:61" x14ac:dyDescent="0.2">
      <c r="A40" s="436" t="s">
        <v>925</v>
      </c>
      <c r="B40" s="437">
        <v>1627</v>
      </c>
      <c r="C40" s="438">
        <v>1570</v>
      </c>
      <c r="D40" s="439">
        <f t="shared" ref="D40:AB40" si="15">D11</f>
        <v>2096</v>
      </c>
      <c r="E40" s="439">
        <f t="shared" si="15"/>
        <v>2376</v>
      </c>
      <c r="F40" s="437">
        <f t="shared" si="15"/>
        <v>2113</v>
      </c>
      <c r="G40" s="438">
        <f t="shared" si="15"/>
        <v>2088</v>
      </c>
      <c r="H40" s="440">
        <f t="shared" si="15"/>
        <v>2777</v>
      </c>
      <c r="I40" s="440">
        <f t="shared" si="15"/>
        <v>2708</v>
      </c>
      <c r="J40" s="441">
        <f t="shared" si="15"/>
        <v>2767</v>
      </c>
      <c r="K40" s="442">
        <f t="shared" si="15"/>
        <v>2538</v>
      </c>
      <c r="L40" s="440">
        <f t="shared" si="15"/>
        <v>2500</v>
      </c>
      <c r="M40" s="440">
        <f t="shared" si="15"/>
        <v>2617</v>
      </c>
      <c r="N40" s="440">
        <f t="shared" si="15"/>
        <v>2342</v>
      </c>
      <c r="O40" s="440">
        <f t="shared" si="15"/>
        <v>2405</v>
      </c>
      <c r="P40" s="440">
        <f t="shared" si="15"/>
        <v>2337</v>
      </c>
      <c r="Q40" s="440">
        <f t="shared" si="15"/>
        <v>951</v>
      </c>
      <c r="R40" s="440">
        <f t="shared" si="15"/>
        <v>898</v>
      </c>
      <c r="S40" s="440">
        <f t="shared" si="15"/>
        <v>910</v>
      </c>
      <c r="T40" s="441">
        <f t="shared" si="15"/>
        <v>787</v>
      </c>
      <c r="U40" s="442">
        <f t="shared" si="15"/>
        <v>753</v>
      </c>
      <c r="V40" s="440">
        <f t="shared" si="15"/>
        <v>804</v>
      </c>
      <c r="W40" s="440">
        <f t="shared" si="15"/>
        <v>913</v>
      </c>
      <c r="X40" s="440">
        <f t="shared" si="15"/>
        <v>1161</v>
      </c>
      <c r="Y40" s="440">
        <f t="shared" si="15"/>
        <v>1050</v>
      </c>
      <c r="Z40" s="442">
        <f t="shared" si="15"/>
        <v>1036</v>
      </c>
      <c r="AA40" s="444">
        <f t="shared" si="15"/>
        <v>926.3</v>
      </c>
      <c r="AB40" s="518">
        <f t="shared" si="15"/>
        <v>4.72101035635652</v>
      </c>
      <c r="AD40" s="436" t="s">
        <v>925</v>
      </c>
      <c r="AE40" s="440">
        <v>1811</v>
      </c>
      <c r="AF40" s="440">
        <v>1814</v>
      </c>
      <c r="AG40" s="440">
        <v>1892</v>
      </c>
      <c r="AH40" s="440">
        <v>1849</v>
      </c>
      <c r="AI40" s="440">
        <v>1393</v>
      </c>
      <c r="AJ40" s="440">
        <v>1567</v>
      </c>
      <c r="AK40" s="440">
        <v>1695</v>
      </c>
      <c r="AL40" s="440">
        <v>1880</v>
      </c>
      <c r="AM40" s="440">
        <v>1868</v>
      </c>
      <c r="AN40" s="443">
        <v>1922</v>
      </c>
      <c r="AO40" s="444">
        <f t="shared" si="7"/>
        <v>1769.1</v>
      </c>
      <c r="AP40" s="445">
        <f t="shared" si="8"/>
        <v>3.3162997510572572</v>
      </c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</row>
    <row r="41" spans="1:61" x14ac:dyDescent="0.2">
      <c r="A41" s="436" t="s">
        <v>926</v>
      </c>
      <c r="B41" s="437">
        <v>1582</v>
      </c>
      <c r="C41" s="438">
        <v>1917</v>
      </c>
      <c r="D41" s="439">
        <f t="shared" ref="D41:AB41" si="16">D12</f>
        <v>2115</v>
      </c>
      <c r="E41" s="439">
        <f t="shared" si="16"/>
        <v>2568</v>
      </c>
      <c r="F41" s="437">
        <f t="shared" si="16"/>
        <v>2542</v>
      </c>
      <c r="G41" s="438">
        <f t="shared" si="16"/>
        <v>2567</v>
      </c>
      <c r="H41" s="440">
        <f t="shared" si="16"/>
        <v>3043</v>
      </c>
      <c r="I41" s="440">
        <f t="shared" si="16"/>
        <v>2764</v>
      </c>
      <c r="J41" s="441">
        <f t="shared" si="16"/>
        <v>2889</v>
      </c>
      <c r="K41" s="442">
        <f t="shared" si="16"/>
        <v>2546</v>
      </c>
      <c r="L41" s="440">
        <f t="shared" si="16"/>
        <v>2448</v>
      </c>
      <c r="M41" s="440">
        <f t="shared" si="16"/>
        <v>2491</v>
      </c>
      <c r="N41" s="440">
        <f t="shared" si="16"/>
        <v>2330</v>
      </c>
      <c r="O41" s="440">
        <f t="shared" si="16"/>
        <v>2233</v>
      </c>
      <c r="P41" s="440">
        <f t="shared" si="16"/>
        <v>2339</v>
      </c>
      <c r="Q41" s="440">
        <f t="shared" si="16"/>
        <v>725</v>
      </c>
      <c r="R41" s="440">
        <f t="shared" si="16"/>
        <v>654</v>
      </c>
      <c r="S41" s="440">
        <f t="shared" si="16"/>
        <v>565</v>
      </c>
      <c r="T41" s="441">
        <f t="shared" si="16"/>
        <v>561</v>
      </c>
      <c r="U41" s="442">
        <f t="shared" si="16"/>
        <v>638</v>
      </c>
      <c r="V41" s="440">
        <f t="shared" si="16"/>
        <v>520</v>
      </c>
      <c r="W41" s="440">
        <f t="shared" si="16"/>
        <v>590</v>
      </c>
      <c r="X41" s="440">
        <f t="shared" si="16"/>
        <v>640</v>
      </c>
      <c r="Y41" s="440">
        <f t="shared" si="16"/>
        <v>640</v>
      </c>
      <c r="Z41" s="442">
        <f t="shared" si="16"/>
        <v>644</v>
      </c>
      <c r="AA41" s="444">
        <f t="shared" si="16"/>
        <v>617.70000000000005</v>
      </c>
      <c r="AB41" s="518">
        <f t="shared" si="16"/>
        <v>3.1481896762619264</v>
      </c>
      <c r="AD41" s="436" t="s">
        <v>926</v>
      </c>
      <c r="AE41" s="440">
        <v>1801</v>
      </c>
      <c r="AF41" s="440">
        <v>1805</v>
      </c>
      <c r="AG41" s="440">
        <v>1980</v>
      </c>
      <c r="AH41" s="440">
        <v>1605</v>
      </c>
      <c r="AI41" s="440">
        <v>1865</v>
      </c>
      <c r="AJ41" s="440">
        <v>1613</v>
      </c>
      <c r="AK41" s="440">
        <v>1644</v>
      </c>
      <c r="AL41" s="440">
        <v>1464</v>
      </c>
      <c r="AM41" s="440">
        <v>1542</v>
      </c>
      <c r="AN41" s="443">
        <v>1901</v>
      </c>
      <c r="AO41" s="444">
        <f t="shared" si="7"/>
        <v>1722</v>
      </c>
      <c r="AP41" s="445">
        <f t="shared" si="8"/>
        <v>3.2280075582616004</v>
      </c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</row>
    <row r="42" spans="1:61" x14ac:dyDescent="0.2">
      <c r="A42" s="436" t="s">
        <v>927</v>
      </c>
      <c r="B42" s="437">
        <v>1624</v>
      </c>
      <c r="C42" s="438">
        <v>1679</v>
      </c>
      <c r="D42" s="439">
        <f t="shared" ref="D42:AB42" si="17">D13</f>
        <v>2043</v>
      </c>
      <c r="E42" s="439">
        <f t="shared" si="17"/>
        <v>2423</v>
      </c>
      <c r="F42" s="437">
        <f t="shared" si="17"/>
        <v>2494</v>
      </c>
      <c r="G42" s="438">
        <f t="shared" si="17"/>
        <v>2785</v>
      </c>
      <c r="H42" s="440">
        <f t="shared" si="17"/>
        <v>2934</v>
      </c>
      <c r="I42" s="440">
        <f t="shared" si="17"/>
        <v>3446</v>
      </c>
      <c r="J42" s="441">
        <f t="shared" si="17"/>
        <v>3223</v>
      </c>
      <c r="K42" s="442">
        <f t="shared" si="17"/>
        <v>3560</v>
      </c>
      <c r="L42" s="440">
        <f t="shared" si="17"/>
        <v>3207</v>
      </c>
      <c r="M42" s="440">
        <f t="shared" si="17"/>
        <v>2931</v>
      </c>
      <c r="N42" s="440">
        <f t="shared" si="17"/>
        <v>3089</v>
      </c>
      <c r="O42" s="440">
        <f t="shared" si="17"/>
        <v>2638</v>
      </c>
      <c r="P42" s="440">
        <f t="shared" si="17"/>
        <v>2272</v>
      </c>
      <c r="Q42" s="440">
        <f t="shared" si="17"/>
        <v>1003</v>
      </c>
      <c r="R42" s="440">
        <f t="shared" si="17"/>
        <v>850</v>
      </c>
      <c r="S42" s="440">
        <f t="shared" si="17"/>
        <v>946</v>
      </c>
      <c r="T42" s="441">
        <f t="shared" si="17"/>
        <v>813</v>
      </c>
      <c r="U42" s="442">
        <f t="shared" si="17"/>
        <v>889</v>
      </c>
      <c r="V42" s="440">
        <f t="shared" si="17"/>
        <v>877</v>
      </c>
      <c r="W42" s="440">
        <f t="shared" si="17"/>
        <v>909</v>
      </c>
      <c r="X42" s="440">
        <f t="shared" si="17"/>
        <v>950</v>
      </c>
      <c r="Y42" s="440">
        <f t="shared" si="17"/>
        <v>1017</v>
      </c>
      <c r="Z42" s="442">
        <f t="shared" si="17"/>
        <v>937</v>
      </c>
      <c r="AA42" s="444">
        <f t="shared" si="17"/>
        <v>919.1</v>
      </c>
      <c r="AB42" s="518">
        <f t="shared" si="17"/>
        <v>4.6843146049090763</v>
      </c>
      <c r="AD42" s="436" t="s">
        <v>927</v>
      </c>
      <c r="AE42" s="440">
        <v>2062</v>
      </c>
      <c r="AF42" s="440">
        <v>1658</v>
      </c>
      <c r="AG42" s="440">
        <v>1730</v>
      </c>
      <c r="AH42" s="440">
        <v>1487</v>
      </c>
      <c r="AI42" s="440">
        <v>1419</v>
      </c>
      <c r="AJ42" s="440">
        <v>1573</v>
      </c>
      <c r="AK42" s="440">
        <v>1304</v>
      </c>
      <c r="AL42" s="440">
        <v>1571</v>
      </c>
      <c r="AM42" s="440">
        <v>1449</v>
      </c>
      <c r="AN42" s="443">
        <v>1410</v>
      </c>
      <c r="AO42" s="444">
        <f t="shared" si="7"/>
        <v>1566.3</v>
      </c>
      <c r="AP42" s="445">
        <f t="shared" si="8"/>
        <v>2.9361371884466574</v>
      </c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</row>
    <row r="43" spans="1:61" ht="13.5" thickBot="1" x14ac:dyDescent="0.25">
      <c r="A43" s="446" t="s">
        <v>928</v>
      </c>
      <c r="B43" s="447">
        <v>2150</v>
      </c>
      <c r="C43" s="448">
        <v>2301</v>
      </c>
      <c r="D43" s="449">
        <f t="shared" ref="D43:AB43" si="18">D14</f>
        <v>2609</v>
      </c>
      <c r="E43" s="449">
        <f t="shared" si="18"/>
        <v>2728</v>
      </c>
      <c r="F43" s="447">
        <f t="shared" si="18"/>
        <v>3073</v>
      </c>
      <c r="G43" s="448">
        <f t="shared" si="18"/>
        <v>2933</v>
      </c>
      <c r="H43" s="450">
        <f t="shared" si="18"/>
        <v>3046</v>
      </c>
      <c r="I43" s="450">
        <f t="shared" si="18"/>
        <v>3246</v>
      </c>
      <c r="J43" s="451">
        <f t="shared" si="18"/>
        <v>3357</v>
      </c>
      <c r="K43" s="452">
        <f t="shared" si="18"/>
        <v>3097</v>
      </c>
      <c r="L43" s="450">
        <f t="shared" si="18"/>
        <v>3114</v>
      </c>
      <c r="M43" s="450">
        <f t="shared" si="18"/>
        <v>3367</v>
      </c>
      <c r="N43" s="450">
        <f t="shared" si="18"/>
        <v>3390</v>
      </c>
      <c r="O43" s="450">
        <f t="shared" si="18"/>
        <v>3672</v>
      </c>
      <c r="P43" s="450">
        <f t="shared" si="18"/>
        <v>3391</v>
      </c>
      <c r="Q43" s="450">
        <f t="shared" si="18"/>
        <v>1049</v>
      </c>
      <c r="R43" s="450">
        <f t="shared" si="18"/>
        <v>909</v>
      </c>
      <c r="S43" s="450">
        <f t="shared" si="18"/>
        <v>940</v>
      </c>
      <c r="T43" s="451">
        <f t="shared" si="18"/>
        <v>1014</v>
      </c>
      <c r="U43" s="452">
        <f t="shared" si="18"/>
        <v>1002</v>
      </c>
      <c r="V43" s="450">
        <f t="shared" si="18"/>
        <v>975</v>
      </c>
      <c r="W43" s="450">
        <f t="shared" si="18"/>
        <v>1027</v>
      </c>
      <c r="X43" s="450">
        <f t="shared" si="18"/>
        <v>932</v>
      </c>
      <c r="Y43" s="450">
        <f t="shared" si="18"/>
        <v>1022</v>
      </c>
      <c r="Z43" s="452">
        <f t="shared" si="18"/>
        <v>1030</v>
      </c>
      <c r="AA43" s="454">
        <f t="shared" si="18"/>
        <v>990</v>
      </c>
      <c r="AB43" s="519">
        <f t="shared" si="18"/>
        <v>5.0456658240234855</v>
      </c>
      <c r="AD43" s="446" t="s">
        <v>928</v>
      </c>
      <c r="AE43" s="450">
        <v>4716</v>
      </c>
      <c r="AF43" s="450">
        <v>2808</v>
      </c>
      <c r="AG43" s="450">
        <v>3321</v>
      </c>
      <c r="AH43" s="450">
        <v>3358</v>
      </c>
      <c r="AI43" s="450">
        <v>3519</v>
      </c>
      <c r="AJ43" s="450">
        <v>3504</v>
      </c>
      <c r="AK43" s="450">
        <v>3661</v>
      </c>
      <c r="AL43" s="450">
        <v>2983</v>
      </c>
      <c r="AM43" s="450">
        <v>2892</v>
      </c>
      <c r="AN43" s="453">
        <v>2943</v>
      </c>
      <c r="AO43" s="454">
        <f t="shared" si="7"/>
        <v>3370.5</v>
      </c>
      <c r="AP43" s="455">
        <f t="shared" si="8"/>
        <v>6.3182343061095949</v>
      </c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</row>
    <row r="44" spans="1:61" x14ac:dyDescent="0.2">
      <c r="A44" s="458" t="s">
        <v>929</v>
      </c>
      <c r="B44" s="459">
        <v>1281</v>
      </c>
      <c r="C44" s="460">
        <v>1331</v>
      </c>
      <c r="D44" s="462">
        <f t="shared" ref="D44:AB44" si="19">D15</f>
        <v>1643</v>
      </c>
      <c r="E44" s="462">
        <f t="shared" si="19"/>
        <v>1687</v>
      </c>
      <c r="F44" s="459">
        <f t="shared" si="19"/>
        <v>1603</v>
      </c>
      <c r="G44" s="460">
        <f t="shared" si="19"/>
        <v>1487</v>
      </c>
      <c r="H44" s="432">
        <f t="shared" si="19"/>
        <v>1549</v>
      </c>
      <c r="I44" s="432">
        <f t="shared" si="19"/>
        <v>1414</v>
      </c>
      <c r="J44" s="463">
        <f t="shared" si="19"/>
        <v>1549</v>
      </c>
      <c r="K44" s="464">
        <f t="shared" si="19"/>
        <v>1446</v>
      </c>
      <c r="L44" s="432">
        <f t="shared" si="19"/>
        <v>1658</v>
      </c>
      <c r="M44" s="432">
        <f t="shared" si="19"/>
        <v>1675</v>
      </c>
      <c r="N44" s="432">
        <f t="shared" si="19"/>
        <v>1562</v>
      </c>
      <c r="O44" s="432">
        <f t="shared" si="19"/>
        <v>1718</v>
      </c>
      <c r="P44" s="432">
        <f t="shared" si="19"/>
        <v>1707</v>
      </c>
      <c r="Q44" s="432">
        <f t="shared" si="19"/>
        <v>601</v>
      </c>
      <c r="R44" s="432">
        <f t="shared" si="19"/>
        <v>596</v>
      </c>
      <c r="S44" s="432">
        <f t="shared" si="19"/>
        <v>646</v>
      </c>
      <c r="T44" s="463">
        <f t="shared" si="19"/>
        <v>615</v>
      </c>
      <c r="U44" s="464">
        <f t="shared" si="19"/>
        <v>504</v>
      </c>
      <c r="V44" s="432">
        <f t="shared" si="19"/>
        <v>551</v>
      </c>
      <c r="W44" s="432">
        <f t="shared" si="19"/>
        <v>504</v>
      </c>
      <c r="X44" s="432">
        <f t="shared" si="19"/>
        <v>483</v>
      </c>
      <c r="Y44" s="432">
        <f t="shared" si="19"/>
        <v>533</v>
      </c>
      <c r="Z44" s="464">
        <f t="shared" si="19"/>
        <v>570</v>
      </c>
      <c r="AA44" s="465">
        <f t="shared" si="19"/>
        <v>560.29999999999995</v>
      </c>
      <c r="AB44" s="520">
        <f t="shared" si="19"/>
        <v>2.8556429911114733</v>
      </c>
      <c r="AD44" s="458" t="s">
        <v>929</v>
      </c>
      <c r="AE44" s="432">
        <v>1267</v>
      </c>
      <c r="AF44" s="432">
        <v>1277</v>
      </c>
      <c r="AG44" s="432">
        <v>1366</v>
      </c>
      <c r="AH44" s="432">
        <v>1401</v>
      </c>
      <c r="AI44" s="432">
        <v>1258</v>
      </c>
      <c r="AJ44" s="432">
        <v>1107</v>
      </c>
      <c r="AK44" s="432">
        <v>1230</v>
      </c>
      <c r="AL44" s="432">
        <v>1100</v>
      </c>
      <c r="AM44" s="432">
        <v>1217</v>
      </c>
      <c r="AN44" s="433">
        <v>1242</v>
      </c>
      <c r="AO44" s="465">
        <f t="shared" si="7"/>
        <v>1246.5</v>
      </c>
      <c r="AP44" s="466">
        <f t="shared" si="8"/>
        <v>2.3366500704837887</v>
      </c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</row>
    <row r="45" spans="1:61" x14ac:dyDescent="0.2">
      <c r="A45" s="436" t="s">
        <v>930</v>
      </c>
      <c r="B45" s="437">
        <v>1175</v>
      </c>
      <c r="C45" s="438">
        <v>1227</v>
      </c>
      <c r="D45" s="439">
        <f t="shared" ref="D45:AB45" si="20">D16</f>
        <v>1827</v>
      </c>
      <c r="E45" s="439">
        <f t="shared" si="20"/>
        <v>1849</v>
      </c>
      <c r="F45" s="437">
        <f t="shared" si="20"/>
        <v>1877</v>
      </c>
      <c r="G45" s="438">
        <f t="shared" si="20"/>
        <v>1815</v>
      </c>
      <c r="H45" s="440">
        <f t="shared" si="20"/>
        <v>1967</v>
      </c>
      <c r="I45" s="440">
        <f t="shared" si="20"/>
        <v>1861</v>
      </c>
      <c r="J45" s="441">
        <f t="shared" si="20"/>
        <v>2226</v>
      </c>
      <c r="K45" s="442">
        <f t="shared" si="20"/>
        <v>2117</v>
      </c>
      <c r="L45" s="440">
        <f t="shared" si="20"/>
        <v>2249</v>
      </c>
      <c r="M45" s="440">
        <f t="shared" si="20"/>
        <v>2437</v>
      </c>
      <c r="N45" s="440">
        <f t="shared" si="20"/>
        <v>2125</v>
      </c>
      <c r="O45" s="440">
        <f t="shared" si="20"/>
        <v>2163</v>
      </c>
      <c r="P45" s="440">
        <f t="shared" si="20"/>
        <v>1888</v>
      </c>
      <c r="Q45" s="440">
        <f t="shared" si="20"/>
        <v>856</v>
      </c>
      <c r="R45" s="440">
        <f t="shared" si="20"/>
        <v>742</v>
      </c>
      <c r="S45" s="440">
        <f t="shared" si="20"/>
        <v>723</v>
      </c>
      <c r="T45" s="441">
        <f t="shared" si="20"/>
        <v>626</v>
      </c>
      <c r="U45" s="442">
        <f t="shared" si="20"/>
        <v>609</v>
      </c>
      <c r="V45" s="440">
        <f t="shared" si="20"/>
        <v>550</v>
      </c>
      <c r="W45" s="440">
        <f t="shared" si="20"/>
        <v>628</v>
      </c>
      <c r="X45" s="440">
        <f t="shared" si="20"/>
        <v>604</v>
      </c>
      <c r="Y45" s="440">
        <f t="shared" si="20"/>
        <v>772</v>
      </c>
      <c r="Z45" s="442">
        <f t="shared" si="20"/>
        <v>790</v>
      </c>
      <c r="AA45" s="444">
        <f t="shared" si="20"/>
        <v>690</v>
      </c>
      <c r="AB45" s="518">
        <f t="shared" si="20"/>
        <v>3.5166761803800051</v>
      </c>
      <c r="AD45" s="436" t="s">
        <v>930</v>
      </c>
      <c r="AE45" s="440">
        <v>2092</v>
      </c>
      <c r="AF45" s="440">
        <v>1758</v>
      </c>
      <c r="AG45" s="440">
        <v>1851</v>
      </c>
      <c r="AH45" s="440">
        <v>1897</v>
      </c>
      <c r="AI45" s="440">
        <v>1610</v>
      </c>
      <c r="AJ45" s="440">
        <v>1332</v>
      </c>
      <c r="AK45" s="440">
        <v>1602</v>
      </c>
      <c r="AL45" s="440">
        <v>1622</v>
      </c>
      <c r="AM45" s="440">
        <v>1620</v>
      </c>
      <c r="AN45" s="443">
        <v>1647</v>
      </c>
      <c r="AO45" s="444">
        <f t="shared" si="7"/>
        <v>1703.1</v>
      </c>
      <c r="AP45" s="445">
        <f t="shared" si="8"/>
        <v>3.1925782070123874</v>
      </c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</row>
    <row r="46" spans="1:61" x14ac:dyDescent="0.2">
      <c r="A46" s="436" t="s">
        <v>931</v>
      </c>
      <c r="B46" s="437">
        <v>1002</v>
      </c>
      <c r="C46" s="438">
        <v>1057</v>
      </c>
      <c r="D46" s="439">
        <f t="shared" ref="D46:AB46" si="21">D17</f>
        <v>1306</v>
      </c>
      <c r="E46" s="439">
        <f t="shared" si="21"/>
        <v>1332</v>
      </c>
      <c r="F46" s="437">
        <f t="shared" si="21"/>
        <v>1589</v>
      </c>
      <c r="G46" s="438">
        <f t="shared" si="21"/>
        <v>1443</v>
      </c>
      <c r="H46" s="440">
        <f t="shared" si="21"/>
        <v>1764</v>
      </c>
      <c r="I46" s="440">
        <f t="shared" si="21"/>
        <v>1509</v>
      </c>
      <c r="J46" s="441">
        <f t="shared" si="21"/>
        <v>1428</v>
      </c>
      <c r="K46" s="442">
        <f t="shared" si="21"/>
        <v>1266</v>
      </c>
      <c r="L46" s="440">
        <f t="shared" si="21"/>
        <v>1484</v>
      </c>
      <c r="M46" s="440">
        <f t="shared" si="21"/>
        <v>1854</v>
      </c>
      <c r="N46" s="440">
        <f t="shared" si="21"/>
        <v>1534</v>
      </c>
      <c r="O46" s="440">
        <f t="shared" si="21"/>
        <v>1609</v>
      </c>
      <c r="P46" s="440">
        <f t="shared" si="21"/>
        <v>1344</v>
      </c>
      <c r="Q46" s="440">
        <f t="shared" si="21"/>
        <v>643</v>
      </c>
      <c r="R46" s="440">
        <f t="shared" si="21"/>
        <v>625</v>
      </c>
      <c r="S46" s="440">
        <f t="shared" si="21"/>
        <v>600</v>
      </c>
      <c r="T46" s="441">
        <f t="shared" si="21"/>
        <v>615</v>
      </c>
      <c r="U46" s="442">
        <f t="shared" si="21"/>
        <v>534</v>
      </c>
      <c r="V46" s="440">
        <f t="shared" si="21"/>
        <v>516</v>
      </c>
      <c r="W46" s="440">
        <f t="shared" si="21"/>
        <v>590</v>
      </c>
      <c r="X46" s="440">
        <f t="shared" si="21"/>
        <v>438</v>
      </c>
      <c r="Y46" s="440">
        <f t="shared" si="21"/>
        <v>577</v>
      </c>
      <c r="Z46" s="442">
        <f t="shared" si="21"/>
        <v>645</v>
      </c>
      <c r="AA46" s="444">
        <f t="shared" si="21"/>
        <v>578.29999999999995</v>
      </c>
      <c r="AB46" s="518">
        <f t="shared" si="21"/>
        <v>2.9473823697300823</v>
      </c>
      <c r="AD46" s="436" t="s">
        <v>931</v>
      </c>
      <c r="AE46" s="440">
        <v>988</v>
      </c>
      <c r="AF46" s="440">
        <v>1150</v>
      </c>
      <c r="AG46" s="440">
        <v>1084</v>
      </c>
      <c r="AH46" s="440">
        <v>1271</v>
      </c>
      <c r="AI46" s="440">
        <v>1021</v>
      </c>
      <c r="AJ46" s="440">
        <v>1126</v>
      </c>
      <c r="AK46" s="440">
        <v>1138</v>
      </c>
      <c r="AL46" s="440">
        <v>887</v>
      </c>
      <c r="AM46" s="440">
        <v>1269</v>
      </c>
      <c r="AN46" s="443">
        <v>1398</v>
      </c>
      <c r="AO46" s="444">
        <f t="shared" si="7"/>
        <v>1133.2</v>
      </c>
      <c r="AP46" s="445">
        <f t="shared" si="8"/>
        <v>2.1242614198734291</v>
      </c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</row>
    <row r="47" spans="1:61" x14ac:dyDescent="0.2">
      <c r="A47" s="436" t="s">
        <v>932</v>
      </c>
      <c r="B47" s="437">
        <v>695</v>
      </c>
      <c r="C47" s="438">
        <v>788</v>
      </c>
      <c r="D47" s="439">
        <f t="shared" ref="D47:AB47" si="22">D18</f>
        <v>973</v>
      </c>
      <c r="E47" s="439">
        <f t="shared" si="22"/>
        <v>1264</v>
      </c>
      <c r="F47" s="437">
        <f t="shared" si="22"/>
        <v>950</v>
      </c>
      <c r="G47" s="438">
        <f t="shared" si="22"/>
        <v>972</v>
      </c>
      <c r="H47" s="440">
        <f t="shared" si="22"/>
        <v>1149</v>
      </c>
      <c r="I47" s="440">
        <f t="shared" si="22"/>
        <v>1188</v>
      </c>
      <c r="J47" s="441">
        <f t="shared" si="22"/>
        <v>1238</v>
      </c>
      <c r="K47" s="442">
        <f t="shared" si="22"/>
        <v>1308</v>
      </c>
      <c r="L47" s="440">
        <f t="shared" si="22"/>
        <v>1249</v>
      </c>
      <c r="M47" s="440">
        <f t="shared" si="22"/>
        <v>1179</v>
      </c>
      <c r="N47" s="440">
        <f t="shared" si="22"/>
        <v>1214</v>
      </c>
      <c r="O47" s="440">
        <f t="shared" si="22"/>
        <v>1546</v>
      </c>
      <c r="P47" s="440">
        <f t="shared" si="22"/>
        <v>1288</v>
      </c>
      <c r="Q47" s="440">
        <f t="shared" si="22"/>
        <v>547</v>
      </c>
      <c r="R47" s="440">
        <f t="shared" si="22"/>
        <v>529</v>
      </c>
      <c r="S47" s="440">
        <f t="shared" si="22"/>
        <v>530</v>
      </c>
      <c r="T47" s="441">
        <f t="shared" si="22"/>
        <v>522</v>
      </c>
      <c r="U47" s="442">
        <f t="shared" si="22"/>
        <v>462</v>
      </c>
      <c r="V47" s="440">
        <f t="shared" si="22"/>
        <v>435</v>
      </c>
      <c r="W47" s="440">
        <f t="shared" si="22"/>
        <v>421</v>
      </c>
      <c r="X47" s="440">
        <f t="shared" si="22"/>
        <v>475</v>
      </c>
      <c r="Y47" s="440">
        <f t="shared" si="22"/>
        <v>472</v>
      </c>
      <c r="Z47" s="442">
        <f t="shared" si="22"/>
        <v>514</v>
      </c>
      <c r="AA47" s="444">
        <f t="shared" si="22"/>
        <v>490.7</v>
      </c>
      <c r="AB47" s="518">
        <f t="shared" si="22"/>
        <v>2.5009173937861862</v>
      </c>
      <c r="AD47" s="436" t="s">
        <v>932</v>
      </c>
      <c r="AE47" s="440">
        <v>1068</v>
      </c>
      <c r="AF47" s="440">
        <v>968</v>
      </c>
      <c r="AG47" s="440">
        <v>1028</v>
      </c>
      <c r="AH47" s="440">
        <v>1019</v>
      </c>
      <c r="AI47" s="440">
        <v>1096</v>
      </c>
      <c r="AJ47" s="440">
        <v>793</v>
      </c>
      <c r="AK47" s="440">
        <v>964</v>
      </c>
      <c r="AL47" s="440">
        <v>939</v>
      </c>
      <c r="AM47" s="440">
        <v>954</v>
      </c>
      <c r="AN47" s="443">
        <v>1006</v>
      </c>
      <c r="AO47" s="444">
        <f t="shared" si="7"/>
        <v>983.5</v>
      </c>
      <c r="AP47" s="445">
        <f t="shared" si="8"/>
        <v>1.8436384631534748</v>
      </c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</row>
    <row r="48" spans="1:61" x14ac:dyDescent="0.2">
      <c r="A48" s="436" t="s">
        <v>933</v>
      </c>
      <c r="B48" s="437">
        <v>507</v>
      </c>
      <c r="C48" s="438">
        <v>603</v>
      </c>
      <c r="D48" s="439">
        <f t="shared" ref="D48:AB48" si="23">D19</f>
        <v>824</v>
      </c>
      <c r="E48" s="439">
        <f t="shared" si="23"/>
        <v>908</v>
      </c>
      <c r="F48" s="437">
        <f t="shared" si="23"/>
        <v>919</v>
      </c>
      <c r="G48" s="438">
        <f t="shared" si="23"/>
        <v>1046</v>
      </c>
      <c r="H48" s="440">
        <f t="shared" si="23"/>
        <v>958</v>
      </c>
      <c r="I48" s="440">
        <f t="shared" si="23"/>
        <v>1102</v>
      </c>
      <c r="J48" s="441">
        <f t="shared" si="23"/>
        <v>1198</v>
      </c>
      <c r="K48" s="442">
        <f t="shared" si="23"/>
        <v>1122</v>
      </c>
      <c r="L48" s="440">
        <f t="shared" si="23"/>
        <v>1573</v>
      </c>
      <c r="M48" s="440">
        <f t="shared" si="23"/>
        <v>1529</v>
      </c>
      <c r="N48" s="440">
        <f t="shared" si="23"/>
        <v>987</v>
      </c>
      <c r="O48" s="440">
        <f t="shared" si="23"/>
        <v>1404</v>
      </c>
      <c r="P48" s="440">
        <f t="shared" si="23"/>
        <v>1105</v>
      </c>
      <c r="Q48" s="440">
        <f t="shared" si="23"/>
        <v>432</v>
      </c>
      <c r="R48" s="440">
        <f t="shared" si="23"/>
        <v>486</v>
      </c>
      <c r="S48" s="440">
        <f t="shared" si="23"/>
        <v>415</v>
      </c>
      <c r="T48" s="441">
        <f t="shared" si="23"/>
        <v>474</v>
      </c>
      <c r="U48" s="442">
        <f t="shared" si="23"/>
        <v>412</v>
      </c>
      <c r="V48" s="440">
        <f t="shared" si="23"/>
        <v>368</v>
      </c>
      <c r="W48" s="440">
        <f t="shared" si="23"/>
        <v>419</v>
      </c>
      <c r="X48" s="440">
        <f t="shared" si="23"/>
        <v>404</v>
      </c>
      <c r="Y48" s="440">
        <f t="shared" si="23"/>
        <v>403</v>
      </c>
      <c r="Z48" s="442">
        <f t="shared" si="23"/>
        <v>457</v>
      </c>
      <c r="AA48" s="444">
        <f t="shared" si="23"/>
        <v>427</v>
      </c>
      <c r="AB48" s="518">
        <f t="shared" si="23"/>
        <v>2.1762619261192202</v>
      </c>
      <c r="AD48" s="436" t="s">
        <v>933</v>
      </c>
      <c r="AE48" s="440">
        <v>1095</v>
      </c>
      <c r="AF48" s="440">
        <v>1088</v>
      </c>
      <c r="AG48" s="440">
        <v>1150</v>
      </c>
      <c r="AH48" s="440">
        <v>1039</v>
      </c>
      <c r="AI48" s="440">
        <v>1211</v>
      </c>
      <c r="AJ48" s="440">
        <v>699</v>
      </c>
      <c r="AK48" s="440">
        <v>913</v>
      </c>
      <c r="AL48" s="440">
        <v>819</v>
      </c>
      <c r="AM48" s="440">
        <v>903</v>
      </c>
      <c r="AN48" s="443">
        <v>1053</v>
      </c>
      <c r="AO48" s="444">
        <f t="shared" si="7"/>
        <v>997</v>
      </c>
      <c r="AP48" s="445">
        <f t="shared" si="8"/>
        <v>1.8689451426171981</v>
      </c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</row>
    <row r="49" spans="1:61" x14ac:dyDescent="0.2">
      <c r="A49" s="436" t="s">
        <v>934</v>
      </c>
      <c r="B49" s="437">
        <v>827</v>
      </c>
      <c r="C49" s="438">
        <v>1063</v>
      </c>
      <c r="D49" s="439">
        <f t="shared" ref="D49:AB49" si="24">D20</f>
        <v>1109</v>
      </c>
      <c r="E49" s="439">
        <f t="shared" si="24"/>
        <v>1560</v>
      </c>
      <c r="F49" s="437">
        <f t="shared" si="24"/>
        <v>1433</v>
      </c>
      <c r="G49" s="438">
        <f t="shared" si="24"/>
        <v>1350</v>
      </c>
      <c r="H49" s="440">
        <f t="shared" si="24"/>
        <v>1353</v>
      </c>
      <c r="I49" s="440">
        <f t="shared" si="24"/>
        <v>1551</v>
      </c>
      <c r="J49" s="441">
        <f t="shared" si="24"/>
        <v>1487</v>
      </c>
      <c r="K49" s="442">
        <f t="shared" si="24"/>
        <v>1454</v>
      </c>
      <c r="L49" s="440">
        <f t="shared" si="24"/>
        <v>1454</v>
      </c>
      <c r="M49" s="440">
        <f t="shared" si="24"/>
        <v>1788</v>
      </c>
      <c r="N49" s="440">
        <f t="shared" si="24"/>
        <v>1835</v>
      </c>
      <c r="O49" s="440">
        <f t="shared" si="24"/>
        <v>1929</v>
      </c>
      <c r="P49" s="440">
        <f t="shared" si="24"/>
        <v>1935</v>
      </c>
      <c r="Q49" s="440">
        <f t="shared" si="24"/>
        <v>707</v>
      </c>
      <c r="R49" s="440">
        <f t="shared" si="24"/>
        <v>613</v>
      </c>
      <c r="S49" s="440">
        <f t="shared" si="24"/>
        <v>592</v>
      </c>
      <c r="T49" s="441">
        <f t="shared" si="24"/>
        <v>540</v>
      </c>
      <c r="U49" s="442">
        <f t="shared" si="24"/>
        <v>505</v>
      </c>
      <c r="V49" s="440">
        <f t="shared" si="24"/>
        <v>407</v>
      </c>
      <c r="W49" s="440">
        <f t="shared" si="24"/>
        <v>456</v>
      </c>
      <c r="X49" s="440">
        <f t="shared" si="24"/>
        <v>433</v>
      </c>
      <c r="Y49" s="440">
        <f t="shared" si="24"/>
        <v>509</v>
      </c>
      <c r="Z49" s="442">
        <f t="shared" si="24"/>
        <v>549</v>
      </c>
      <c r="AA49" s="444">
        <f t="shared" si="24"/>
        <v>531.1</v>
      </c>
      <c r="AB49" s="518">
        <f t="shared" si="24"/>
        <v>2.7068213324635084</v>
      </c>
      <c r="AD49" s="436" t="s">
        <v>934</v>
      </c>
      <c r="AE49" s="440">
        <v>1683</v>
      </c>
      <c r="AF49" s="440">
        <v>1727</v>
      </c>
      <c r="AG49" s="440">
        <v>1626</v>
      </c>
      <c r="AH49" s="440">
        <v>1337</v>
      </c>
      <c r="AI49" s="440">
        <v>1270</v>
      </c>
      <c r="AJ49" s="440">
        <v>1114</v>
      </c>
      <c r="AK49" s="440">
        <v>1277</v>
      </c>
      <c r="AL49" s="440">
        <v>1072</v>
      </c>
      <c r="AM49" s="440">
        <v>1136</v>
      </c>
      <c r="AN49" s="443">
        <v>1275</v>
      </c>
      <c r="AO49" s="444">
        <f t="shared" si="7"/>
        <v>1351.7</v>
      </c>
      <c r="AP49" s="445">
        <f t="shared" si="8"/>
        <v>2.5338547134159146</v>
      </c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</row>
    <row r="50" spans="1:61" x14ac:dyDescent="0.2">
      <c r="A50" s="436" t="s">
        <v>935</v>
      </c>
      <c r="B50" s="437">
        <v>438</v>
      </c>
      <c r="C50" s="467">
        <v>501</v>
      </c>
      <c r="D50" s="439">
        <f t="shared" ref="D50:AB50" si="25">D21</f>
        <v>532</v>
      </c>
      <c r="E50" s="468">
        <f t="shared" si="25"/>
        <v>621</v>
      </c>
      <c r="F50" s="437">
        <f t="shared" si="25"/>
        <v>687</v>
      </c>
      <c r="G50" s="467">
        <f t="shared" si="25"/>
        <v>693</v>
      </c>
      <c r="H50" s="469">
        <f t="shared" si="25"/>
        <v>599</v>
      </c>
      <c r="I50" s="469">
        <f t="shared" si="25"/>
        <v>648</v>
      </c>
      <c r="J50" s="470">
        <f t="shared" si="25"/>
        <v>841</v>
      </c>
      <c r="K50" s="471">
        <f t="shared" si="25"/>
        <v>697</v>
      </c>
      <c r="L50" s="469">
        <f t="shared" si="25"/>
        <v>637</v>
      </c>
      <c r="M50" s="469">
        <f t="shared" si="25"/>
        <v>664</v>
      </c>
      <c r="N50" s="469">
        <f t="shared" si="25"/>
        <v>669</v>
      </c>
      <c r="O50" s="469">
        <f t="shared" si="25"/>
        <v>608</v>
      </c>
      <c r="P50" s="469">
        <f t="shared" si="25"/>
        <v>657</v>
      </c>
      <c r="Q50" s="469">
        <f t="shared" si="25"/>
        <v>395</v>
      </c>
      <c r="R50" s="469">
        <f t="shared" si="25"/>
        <v>333</v>
      </c>
      <c r="S50" s="469">
        <f t="shared" si="25"/>
        <v>349</v>
      </c>
      <c r="T50" s="470">
        <f t="shared" si="25"/>
        <v>308</v>
      </c>
      <c r="U50" s="471">
        <f t="shared" si="25"/>
        <v>269</v>
      </c>
      <c r="V50" s="469">
        <f t="shared" si="25"/>
        <v>279</v>
      </c>
      <c r="W50" s="469">
        <f t="shared" si="25"/>
        <v>291</v>
      </c>
      <c r="X50" s="469">
        <f t="shared" si="25"/>
        <v>304</v>
      </c>
      <c r="Y50" s="469">
        <f t="shared" si="25"/>
        <v>341</v>
      </c>
      <c r="Z50" s="471">
        <f t="shared" si="25"/>
        <v>318</v>
      </c>
      <c r="AA50" s="473">
        <f t="shared" si="25"/>
        <v>318.7</v>
      </c>
      <c r="AB50" s="518">
        <f t="shared" si="25"/>
        <v>1.6242966647639239</v>
      </c>
      <c r="AD50" s="436" t="s">
        <v>935</v>
      </c>
      <c r="AE50" s="469">
        <v>608</v>
      </c>
      <c r="AF50" s="469">
        <v>659</v>
      </c>
      <c r="AG50" s="469">
        <v>667</v>
      </c>
      <c r="AH50" s="469">
        <v>583</v>
      </c>
      <c r="AI50" s="469">
        <v>515</v>
      </c>
      <c r="AJ50" s="469">
        <v>526</v>
      </c>
      <c r="AK50" s="469">
        <v>668</v>
      </c>
      <c r="AL50" s="469">
        <v>982</v>
      </c>
      <c r="AM50" s="469">
        <v>810</v>
      </c>
      <c r="AN50" s="472">
        <v>613</v>
      </c>
      <c r="AO50" s="473">
        <f t="shared" si="7"/>
        <v>663.1</v>
      </c>
      <c r="AP50" s="445">
        <f t="shared" si="8"/>
        <v>1.2430266038811075</v>
      </c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</row>
    <row r="51" spans="1:61" x14ac:dyDescent="0.2">
      <c r="A51" s="436" t="s">
        <v>936</v>
      </c>
      <c r="B51" s="437">
        <v>1181</v>
      </c>
      <c r="C51" s="467">
        <v>1267</v>
      </c>
      <c r="D51" s="439">
        <f t="shared" ref="D51:AB51" si="26">D22</f>
        <v>1403</v>
      </c>
      <c r="E51" s="468">
        <f t="shared" si="26"/>
        <v>2394</v>
      </c>
      <c r="F51" s="437">
        <f t="shared" si="26"/>
        <v>2442</v>
      </c>
      <c r="G51" s="467">
        <f t="shared" si="26"/>
        <v>2040</v>
      </c>
      <c r="H51" s="469">
        <f t="shared" si="26"/>
        <v>2190</v>
      </c>
      <c r="I51" s="469">
        <f t="shared" si="26"/>
        <v>2283</v>
      </c>
      <c r="J51" s="470">
        <f t="shared" si="26"/>
        <v>2079</v>
      </c>
      <c r="K51" s="471">
        <f t="shared" si="26"/>
        <v>2219</v>
      </c>
      <c r="L51" s="469">
        <f t="shared" si="26"/>
        <v>2280</v>
      </c>
      <c r="M51" s="469">
        <f t="shared" si="26"/>
        <v>2152</v>
      </c>
      <c r="N51" s="469">
        <f t="shared" si="26"/>
        <v>2453</v>
      </c>
      <c r="O51" s="469">
        <f t="shared" si="26"/>
        <v>2295</v>
      </c>
      <c r="P51" s="469">
        <f t="shared" si="26"/>
        <v>2044</v>
      </c>
      <c r="Q51" s="469">
        <f t="shared" si="26"/>
        <v>731</v>
      </c>
      <c r="R51" s="469">
        <f t="shared" si="26"/>
        <v>686</v>
      </c>
      <c r="S51" s="469">
        <f t="shared" si="26"/>
        <v>729</v>
      </c>
      <c r="T51" s="470">
        <f t="shared" si="26"/>
        <v>635</v>
      </c>
      <c r="U51" s="471">
        <f t="shared" si="26"/>
        <v>603</v>
      </c>
      <c r="V51" s="469">
        <f t="shared" si="26"/>
        <v>567</v>
      </c>
      <c r="W51" s="469">
        <f t="shared" si="26"/>
        <v>652</v>
      </c>
      <c r="X51" s="469">
        <f t="shared" si="26"/>
        <v>682</v>
      </c>
      <c r="Y51" s="469">
        <f t="shared" si="26"/>
        <v>731</v>
      </c>
      <c r="Z51" s="471">
        <f t="shared" si="26"/>
        <v>817</v>
      </c>
      <c r="AA51" s="473">
        <f t="shared" si="26"/>
        <v>683.3</v>
      </c>
      <c r="AB51" s="518">
        <f t="shared" si="26"/>
        <v>3.4825287450053004</v>
      </c>
      <c r="AD51" s="436" t="s">
        <v>936</v>
      </c>
      <c r="AE51" s="469">
        <v>1463</v>
      </c>
      <c r="AF51" s="469">
        <v>1649</v>
      </c>
      <c r="AG51" s="469">
        <v>1717</v>
      </c>
      <c r="AH51" s="469">
        <v>1677</v>
      </c>
      <c r="AI51" s="469">
        <v>1572</v>
      </c>
      <c r="AJ51" s="469">
        <v>1758</v>
      </c>
      <c r="AK51" s="469">
        <v>1619</v>
      </c>
      <c r="AL51" s="469">
        <v>1626</v>
      </c>
      <c r="AM51" s="469">
        <v>1761</v>
      </c>
      <c r="AN51" s="472">
        <v>1758</v>
      </c>
      <c r="AO51" s="473">
        <f t="shared" si="7"/>
        <v>1660</v>
      </c>
      <c r="AP51" s="445">
        <f t="shared" si="8"/>
        <v>3.1117842896133889</v>
      </c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</row>
    <row r="52" spans="1:61" ht="13.5" thickBot="1" x14ac:dyDescent="0.25">
      <c r="A52" s="436" t="s">
        <v>937</v>
      </c>
      <c r="B52" s="475">
        <v>726</v>
      </c>
      <c r="C52" s="476">
        <v>789</v>
      </c>
      <c r="D52" s="521">
        <f t="shared" ref="D52:AB52" si="27">D23</f>
        <v>1169</v>
      </c>
      <c r="E52" s="522">
        <f t="shared" si="27"/>
        <v>1286</v>
      </c>
      <c r="F52" s="475">
        <f t="shared" si="27"/>
        <v>1043</v>
      </c>
      <c r="G52" s="476">
        <f t="shared" si="27"/>
        <v>1209</v>
      </c>
      <c r="H52" s="479">
        <f t="shared" si="27"/>
        <v>1129</v>
      </c>
      <c r="I52" s="479">
        <f t="shared" si="27"/>
        <v>1462</v>
      </c>
      <c r="J52" s="480">
        <f t="shared" si="27"/>
        <v>1439</v>
      </c>
      <c r="K52" s="481">
        <f t="shared" si="27"/>
        <v>1362</v>
      </c>
      <c r="L52" s="479">
        <f t="shared" si="27"/>
        <v>1383</v>
      </c>
      <c r="M52" s="479">
        <f t="shared" si="27"/>
        <v>1258</v>
      </c>
      <c r="N52" s="479">
        <f t="shared" si="27"/>
        <v>1346</v>
      </c>
      <c r="O52" s="479">
        <f t="shared" si="27"/>
        <v>1407</v>
      </c>
      <c r="P52" s="479">
        <f t="shared" si="27"/>
        <v>1465</v>
      </c>
      <c r="Q52" s="479">
        <f t="shared" si="27"/>
        <v>700</v>
      </c>
      <c r="R52" s="479">
        <f t="shared" si="27"/>
        <v>684</v>
      </c>
      <c r="S52" s="479">
        <f t="shared" si="27"/>
        <v>592</v>
      </c>
      <c r="T52" s="523">
        <f t="shared" si="27"/>
        <v>597</v>
      </c>
      <c r="U52" s="481">
        <f t="shared" si="27"/>
        <v>535</v>
      </c>
      <c r="V52" s="479">
        <f t="shared" si="27"/>
        <v>408</v>
      </c>
      <c r="W52" s="479">
        <f t="shared" si="27"/>
        <v>421</v>
      </c>
      <c r="X52" s="479">
        <f t="shared" si="27"/>
        <v>415</v>
      </c>
      <c r="Y52" s="479">
        <f t="shared" si="27"/>
        <v>430</v>
      </c>
      <c r="Z52" s="481">
        <f t="shared" si="27"/>
        <v>383</v>
      </c>
      <c r="AA52" s="484">
        <f t="shared" si="27"/>
        <v>516.5</v>
      </c>
      <c r="AB52" s="524">
        <f t="shared" si="27"/>
        <v>2.6324105031395253</v>
      </c>
      <c r="AD52" s="436" t="s">
        <v>937</v>
      </c>
      <c r="AE52" s="479">
        <v>1603</v>
      </c>
      <c r="AF52" s="479">
        <v>1247</v>
      </c>
      <c r="AG52" s="479">
        <v>1190</v>
      </c>
      <c r="AH52" s="482">
        <v>1150</v>
      </c>
      <c r="AI52" s="479">
        <v>1001</v>
      </c>
      <c r="AJ52" s="479">
        <v>984</v>
      </c>
      <c r="AK52" s="479">
        <v>1060</v>
      </c>
      <c r="AL52" s="479">
        <v>1041</v>
      </c>
      <c r="AM52" s="479">
        <v>954</v>
      </c>
      <c r="AN52" s="483">
        <v>981</v>
      </c>
      <c r="AO52" s="484">
        <f t="shared" si="7"/>
        <v>1121.0999999999999</v>
      </c>
      <c r="AP52" s="485">
        <f t="shared" si="8"/>
        <v>2.1015791367985361</v>
      </c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</row>
    <row r="53" spans="1:61" ht="13.5" thickBot="1" x14ac:dyDescent="0.25">
      <c r="A53" s="486" t="s">
        <v>491</v>
      </c>
      <c r="B53" s="487">
        <f>SUM(B33:B52)</f>
        <v>56105</v>
      </c>
      <c r="C53" s="488">
        <f>SUM(C33:C52)</f>
        <v>58190</v>
      </c>
      <c r="D53" s="489">
        <f t="shared" ref="D53:AB53" si="28">D24</f>
        <v>68378</v>
      </c>
      <c r="E53" s="489">
        <f t="shared" si="28"/>
        <v>78351</v>
      </c>
      <c r="F53" s="487">
        <f t="shared" si="28"/>
        <v>77905</v>
      </c>
      <c r="G53" s="488">
        <f t="shared" si="28"/>
        <v>80377</v>
      </c>
      <c r="H53" s="490">
        <f t="shared" si="28"/>
        <v>85416</v>
      </c>
      <c r="I53" s="490">
        <f t="shared" si="28"/>
        <v>79946</v>
      </c>
      <c r="J53" s="491">
        <f t="shared" si="28"/>
        <v>81049</v>
      </c>
      <c r="K53" s="492">
        <f t="shared" si="28"/>
        <v>75857</v>
      </c>
      <c r="L53" s="490">
        <f t="shared" si="28"/>
        <v>74571</v>
      </c>
      <c r="M53" s="490">
        <f t="shared" si="28"/>
        <v>73497</v>
      </c>
      <c r="N53" s="490">
        <f t="shared" si="28"/>
        <v>73328</v>
      </c>
      <c r="O53" s="490">
        <f t="shared" si="28"/>
        <v>75620</v>
      </c>
      <c r="P53" s="490">
        <f t="shared" si="28"/>
        <v>72171</v>
      </c>
      <c r="Q53" s="490">
        <f t="shared" si="28"/>
        <v>22526</v>
      </c>
      <c r="R53" s="490">
        <f t="shared" si="28"/>
        <v>20189</v>
      </c>
      <c r="S53" s="490">
        <f t="shared" si="28"/>
        <v>19962</v>
      </c>
      <c r="T53" s="491">
        <f t="shared" si="28"/>
        <v>18948</v>
      </c>
      <c r="U53" s="492">
        <f t="shared" si="28"/>
        <v>17983</v>
      </c>
      <c r="V53" s="490">
        <f t="shared" si="28"/>
        <v>17399</v>
      </c>
      <c r="W53" s="490">
        <f t="shared" si="28"/>
        <v>18675</v>
      </c>
      <c r="X53" s="490">
        <f t="shared" si="28"/>
        <v>18966</v>
      </c>
      <c r="Y53" s="490">
        <f t="shared" si="28"/>
        <v>20656</v>
      </c>
      <c r="Z53" s="492">
        <f t="shared" si="28"/>
        <v>20904</v>
      </c>
      <c r="AA53" s="495">
        <f t="shared" si="28"/>
        <v>19620.8</v>
      </c>
      <c r="AB53" s="525">
        <f t="shared" si="28"/>
        <v>100</v>
      </c>
      <c r="AD53" s="486" t="s">
        <v>491</v>
      </c>
      <c r="AE53" s="493">
        <v>62186</v>
      </c>
      <c r="AF53" s="490">
        <v>54175</v>
      </c>
      <c r="AG53" s="490">
        <v>57488</v>
      </c>
      <c r="AH53" s="490">
        <v>53324</v>
      </c>
      <c r="AI53" s="490">
        <v>52028</v>
      </c>
      <c r="AJ53" s="490">
        <v>49407</v>
      </c>
      <c r="AK53" s="490">
        <v>52845</v>
      </c>
      <c r="AL53" s="490">
        <v>49593</v>
      </c>
      <c r="AM53" s="490">
        <v>50925</v>
      </c>
      <c r="AN53" s="494">
        <v>51485</v>
      </c>
      <c r="AO53" s="495">
        <f t="shared" si="7"/>
        <v>53345.599999999999</v>
      </c>
      <c r="AP53" s="496">
        <f t="shared" si="8"/>
        <v>100</v>
      </c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</row>
    <row r="54" spans="1:61" x14ac:dyDescent="0.2">
      <c r="A54" s="497"/>
      <c r="B54" s="498"/>
      <c r="C54" s="498"/>
      <c r="D54" s="498"/>
      <c r="E54" s="498"/>
      <c r="F54" s="498"/>
      <c r="G54" s="499"/>
      <c r="N54" s="500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</row>
    <row r="55" spans="1:61" s="4" customFormat="1" ht="13.15" customHeight="1" x14ac:dyDescent="0.2">
      <c r="N55" s="526"/>
    </row>
    <row r="56" spans="1:61" s="4" customFormat="1" ht="13.15" customHeight="1" x14ac:dyDescent="0.2">
      <c r="N56" s="526"/>
    </row>
    <row r="57" spans="1:61" s="4" customFormat="1" ht="13.15" customHeight="1" x14ac:dyDescent="0.2">
      <c r="N57" s="526"/>
    </row>
    <row r="58" spans="1:61" s="4" customFormat="1" ht="13.15" customHeight="1" x14ac:dyDescent="0.2">
      <c r="N58" s="526"/>
    </row>
    <row r="59" spans="1:61" s="4" customFormat="1" x14ac:dyDescent="0.2">
      <c r="N59" s="526"/>
    </row>
    <row r="60" spans="1:61" s="4" customFormat="1" x14ac:dyDescent="0.2">
      <c r="N60" s="526"/>
    </row>
    <row r="61" spans="1:61" s="4" customFormat="1" x14ac:dyDescent="0.2">
      <c r="N61" s="526"/>
    </row>
    <row r="62" spans="1:61" s="4" customFormat="1" x14ac:dyDescent="0.2">
      <c r="N62" s="526"/>
    </row>
    <row r="63" spans="1:61" s="4" customFormat="1" x14ac:dyDescent="0.2">
      <c r="N63" s="526"/>
    </row>
    <row r="64" spans="1:61" s="4" customFormat="1" x14ac:dyDescent="0.2">
      <c r="N64" s="526"/>
    </row>
    <row r="65" spans="14:14" s="4" customFormat="1" x14ac:dyDescent="0.2">
      <c r="N65" s="526"/>
    </row>
    <row r="66" spans="14:14" s="4" customFormat="1" x14ac:dyDescent="0.2">
      <c r="N66" s="526"/>
    </row>
    <row r="67" spans="14:14" s="4" customFormat="1" x14ac:dyDescent="0.2">
      <c r="N67" s="526"/>
    </row>
    <row r="68" spans="14:14" s="4" customFormat="1" x14ac:dyDescent="0.2">
      <c r="N68" s="526"/>
    </row>
    <row r="69" spans="14:14" s="4" customFormat="1" x14ac:dyDescent="0.2">
      <c r="N69" s="526"/>
    </row>
    <row r="70" spans="14:14" s="4" customFormat="1" x14ac:dyDescent="0.2">
      <c r="N70" s="526"/>
    </row>
    <row r="71" spans="14:14" s="4" customFormat="1" x14ac:dyDescent="0.2">
      <c r="N71" s="526"/>
    </row>
    <row r="72" spans="14:14" s="4" customFormat="1" x14ac:dyDescent="0.2">
      <c r="N72" s="526"/>
    </row>
    <row r="73" spans="14:14" s="4" customFormat="1" x14ac:dyDescent="0.2">
      <c r="N73" s="526"/>
    </row>
    <row r="74" spans="14:14" s="4" customFormat="1" x14ac:dyDescent="0.2">
      <c r="N74" s="526"/>
    </row>
    <row r="75" spans="14:14" s="4" customFormat="1" x14ac:dyDescent="0.2">
      <c r="N75" s="526"/>
    </row>
    <row r="76" spans="14:14" s="4" customFormat="1" ht="13.15" customHeight="1" x14ac:dyDescent="0.2">
      <c r="N76" s="526"/>
    </row>
    <row r="77" spans="14:14" s="4" customFormat="1" ht="13.15" customHeight="1" x14ac:dyDescent="0.2">
      <c r="N77" s="526"/>
    </row>
    <row r="78" spans="14:14" s="4" customFormat="1" ht="13.15" customHeight="1" x14ac:dyDescent="0.2">
      <c r="N78" s="526"/>
    </row>
    <row r="79" spans="14:14" s="4" customFormat="1" ht="13.15" customHeight="1" x14ac:dyDescent="0.2">
      <c r="N79" s="526"/>
    </row>
    <row r="80" spans="14:14" s="4" customFormat="1" ht="13.15" customHeight="1" x14ac:dyDescent="0.2">
      <c r="N80" s="526"/>
    </row>
    <row r="81" spans="14:14" s="4" customFormat="1" ht="13.15" customHeight="1" x14ac:dyDescent="0.2">
      <c r="N81" s="526"/>
    </row>
    <row r="82" spans="14:14" s="4" customFormat="1" x14ac:dyDescent="0.2">
      <c r="N82" s="526"/>
    </row>
    <row r="83" spans="14:14" s="4" customFormat="1" x14ac:dyDescent="0.2">
      <c r="N83" s="526"/>
    </row>
    <row r="84" spans="14:14" s="4" customFormat="1" x14ac:dyDescent="0.2">
      <c r="N84" s="526"/>
    </row>
    <row r="85" spans="14:14" s="4" customFormat="1" x14ac:dyDescent="0.2">
      <c r="N85" s="526"/>
    </row>
    <row r="86" spans="14:14" s="4" customFormat="1" x14ac:dyDescent="0.2">
      <c r="N86" s="526"/>
    </row>
    <row r="87" spans="14:14" s="4" customFormat="1" x14ac:dyDescent="0.2">
      <c r="N87" s="526"/>
    </row>
    <row r="88" spans="14:14" s="4" customFormat="1" x14ac:dyDescent="0.2">
      <c r="N88" s="526"/>
    </row>
    <row r="89" spans="14:14" s="4" customFormat="1" x14ac:dyDescent="0.2">
      <c r="N89" s="526"/>
    </row>
    <row r="90" spans="14:14" s="4" customFormat="1" x14ac:dyDescent="0.2">
      <c r="N90" s="526"/>
    </row>
    <row r="91" spans="14:14" s="4" customFormat="1" x14ac:dyDescent="0.2">
      <c r="N91" s="526"/>
    </row>
    <row r="92" spans="14:14" s="4" customFormat="1" x14ac:dyDescent="0.2">
      <c r="N92" s="526"/>
    </row>
    <row r="93" spans="14:14" s="4" customFormat="1" x14ac:dyDescent="0.2">
      <c r="N93" s="526"/>
    </row>
    <row r="94" spans="14:14" s="4" customFormat="1" x14ac:dyDescent="0.2">
      <c r="N94" s="526"/>
    </row>
    <row r="95" spans="14:14" s="4" customFormat="1" x14ac:dyDescent="0.2">
      <c r="N95" s="526"/>
    </row>
    <row r="96" spans="14:14" s="4" customFormat="1" x14ac:dyDescent="0.2">
      <c r="N96" s="526"/>
    </row>
    <row r="97" spans="14:14" s="4" customFormat="1" x14ac:dyDescent="0.2">
      <c r="N97" s="526"/>
    </row>
    <row r="98" spans="14:14" s="4" customFormat="1" x14ac:dyDescent="0.2">
      <c r="N98" s="526"/>
    </row>
    <row r="99" spans="14:14" s="4" customFormat="1" x14ac:dyDescent="0.2">
      <c r="N99" s="526"/>
    </row>
    <row r="100" spans="14:14" s="4" customFormat="1" x14ac:dyDescent="0.2">
      <c r="N100" s="526"/>
    </row>
    <row r="101" spans="14:14" s="4" customFormat="1" x14ac:dyDescent="0.2">
      <c r="N101" s="526"/>
    </row>
    <row r="102" spans="14:14" s="4" customFormat="1" x14ac:dyDescent="0.2">
      <c r="N102" s="526"/>
    </row>
    <row r="103" spans="14:14" s="4" customFormat="1" x14ac:dyDescent="0.2">
      <c r="N103" s="526"/>
    </row>
    <row r="104" spans="14:14" s="4" customFormat="1" x14ac:dyDescent="0.2">
      <c r="N104" s="526"/>
    </row>
    <row r="105" spans="14:14" s="4" customFormat="1" x14ac:dyDescent="0.2">
      <c r="N105" s="526"/>
    </row>
    <row r="106" spans="14:14" s="4" customFormat="1" x14ac:dyDescent="0.2">
      <c r="N106" s="526"/>
    </row>
    <row r="107" spans="14:14" s="4" customFormat="1" x14ac:dyDescent="0.2">
      <c r="N107" s="526"/>
    </row>
    <row r="108" spans="14:14" s="4" customFormat="1" x14ac:dyDescent="0.2">
      <c r="N108" s="526"/>
    </row>
    <row r="109" spans="14:14" s="4" customFormat="1" x14ac:dyDescent="0.2">
      <c r="N109" s="526"/>
    </row>
    <row r="110" spans="14:14" s="4" customFormat="1" x14ac:dyDescent="0.2">
      <c r="N110" s="526"/>
    </row>
    <row r="111" spans="14:14" s="4" customFormat="1" x14ac:dyDescent="0.2">
      <c r="N111" s="526"/>
    </row>
    <row r="112" spans="14:14" s="4" customFormat="1" x14ac:dyDescent="0.2">
      <c r="N112" s="526"/>
    </row>
    <row r="113" spans="14:14" s="4" customFormat="1" x14ac:dyDescent="0.2">
      <c r="N113" s="526"/>
    </row>
    <row r="114" spans="14:14" s="4" customFormat="1" x14ac:dyDescent="0.2">
      <c r="N114" s="526"/>
    </row>
    <row r="115" spans="14:14" s="4" customFormat="1" x14ac:dyDescent="0.2">
      <c r="N115" s="526"/>
    </row>
    <row r="116" spans="14:14" s="4" customFormat="1" x14ac:dyDescent="0.2">
      <c r="N116" s="526"/>
    </row>
    <row r="117" spans="14:14" s="4" customFormat="1" x14ac:dyDescent="0.2">
      <c r="N117" s="526"/>
    </row>
    <row r="118" spans="14:14" s="4" customFormat="1" x14ac:dyDescent="0.2">
      <c r="N118" s="526"/>
    </row>
    <row r="119" spans="14:14" s="4" customFormat="1" x14ac:dyDescent="0.2">
      <c r="N119" s="526"/>
    </row>
    <row r="120" spans="14:14" s="4" customFormat="1" x14ac:dyDescent="0.2">
      <c r="N120" s="526"/>
    </row>
    <row r="121" spans="14:14" s="4" customFormat="1" x14ac:dyDescent="0.2">
      <c r="N121" s="526"/>
    </row>
    <row r="122" spans="14:14" s="4" customFormat="1" x14ac:dyDescent="0.2">
      <c r="N122" s="526"/>
    </row>
    <row r="123" spans="14:14" s="4" customFormat="1" x14ac:dyDescent="0.2">
      <c r="N123" s="526"/>
    </row>
    <row r="124" spans="14:14" s="4" customFormat="1" x14ac:dyDescent="0.2">
      <c r="N124" s="526"/>
    </row>
    <row r="125" spans="14:14" s="4" customFormat="1" x14ac:dyDescent="0.2">
      <c r="N125" s="526"/>
    </row>
    <row r="126" spans="14:14" s="4" customFormat="1" x14ac:dyDescent="0.2">
      <c r="N126" s="526"/>
    </row>
    <row r="127" spans="14:14" s="4" customFormat="1" x14ac:dyDescent="0.2">
      <c r="N127" s="526"/>
    </row>
    <row r="128" spans="14:14" s="4" customFormat="1" x14ac:dyDescent="0.2">
      <c r="N128" s="526"/>
    </row>
    <row r="129" spans="14:14" s="4" customFormat="1" x14ac:dyDescent="0.2">
      <c r="N129" s="526"/>
    </row>
    <row r="130" spans="14:14" s="4" customFormat="1" x14ac:dyDescent="0.2">
      <c r="N130" s="526"/>
    </row>
    <row r="131" spans="14:14" s="4" customFormat="1" x14ac:dyDescent="0.2">
      <c r="N131" s="526"/>
    </row>
    <row r="132" spans="14:14" s="4" customFormat="1" x14ac:dyDescent="0.2">
      <c r="N132" s="526"/>
    </row>
    <row r="133" spans="14:14" s="4" customFormat="1" x14ac:dyDescent="0.2">
      <c r="N133" s="526"/>
    </row>
    <row r="134" spans="14:14" s="4" customFormat="1" x14ac:dyDescent="0.2">
      <c r="N134" s="526"/>
    </row>
    <row r="135" spans="14:14" s="4" customFormat="1" x14ac:dyDescent="0.2">
      <c r="N135" s="526"/>
    </row>
    <row r="136" spans="14:14" s="4" customFormat="1" x14ac:dyDescent="0.2">
      <c r="N136" s="526"/>
    </row>
    <row r="137" spans="14:14" s="4" customFormat="1" x14ac:dyDescent="0.2">
      <c r="N137" s="526"/>
    </row>
    <row r="138" spans="14:14" s="4" customFormat="1" x14ac:dyDescent="0.2">
      <c r="N138" s="526"/>
    </row>
    <row r="139" spans="14:14" s="4" customFormat="1" x14ac:dyDescent="0.2">
      <c r="N139" s="526"/>
    </row>
    <row r="140" spans="14:14" s="4" customFormat="1" x14ac:dyDescent="0.2">
      <c r="N140" s="526"/>
    </row>
    <row r="141" spans="14:14" s="4" customFormat="1" x14ac:dyDescent="0.2">
      <c r="N141" s="526"/>
    </row>
    <row r="142" spans="14:14" s="4" customFormat="1" x14ac:dyDescent="0.2">
      <c r="N142" s="526"/>
    </row>
    <row r="143" spans="14:14" s="4" customFormat="1" x14ac:dyDescent="0.2">
      <c r="N143" s="526"/>
    </row>
    <row r="144" spans="14:14" s="4" customFormat="1" x14ac:dyDescent="0.2">
      <c r="N144" s="526"/>
    </row>
    <row r="145" spans="14:14" s="4" customFormat="1" x14ac:dyDescent="0.2">
      <c r="N145" s="526"/>
    </row>
    <row r="146" spans="14:14" s="4" customFormat="1" x14ac:dyDescent="0.2">
      <c r="N146" s="526"/>
    </row>
    <row r="147" spans="14:14" s="4" customFormat="1" x14ac:dyDescent="0.2">
      <c r="N147" s="526"/>
    </row>
    <row r="148" spans="14:14" s="4" customFormat="1" x14ac:dyDescent="0.2">
      <c r="N148" s="526"/>
    </row>
    <row r="149" spans="14:14" s="4" customFormat="1" x14ac:dyDescent="0.2">
      <c r="N149" s="526"/>
    </row>
    <row r="150" spans="14:14" s="4" customFormat="1" x14ac:dyDescent="0.2">
      <c r="N150" s="526"/>
    </row>
    <row r="151" spans="14:14" s="4" customFormat="1" x14ac:dyDescent="0.2">
      <c r="N151" s="526"/>
    </row>
    <row r="152" spans="14:14" s="4" customFormat="1" x14ac:dyDescent="0.2">
      <c r="N152" s="526"/>
    </row>
    <row r="153" spans="14:14" s="4" customFormat="1" x14ac:dyDescent="0.2">
      <c r="N153" s="526"/>
    </row>
    <row r="154" spans="14:14" s="4" customFormat="1" x14ac:dyDescent="0.2">
      <c r="N154" s="526"/>
    </row>
    <row r="155" spans="14:14" s="4" customFormat="1" x14ac:dyDescent="0.2">
      <c r="N155" s="526"/>
    </row>
    <row r="156" spans="14:14" s="4" customFormat="1" x14ac:dyDescent="0.2">
      <c r="N156" s="526"/>
    </row>
    <row r="157" spans="14:14" s="4" customFormat="1" x14ac:dyDescent="0.2">
      <c r="N157" s="526"/>
    </row>
    <row r="158" spans="14:14" s="4" customFormat="1" x14ac:dyDescent="0.2">
      <c r="N158" s="526"/>
    </row>
    <row r="159" spans="14:14" s="4" customFormat="1" x14ac:dyDescent="0.2">
      <c r="N159" s="526"/>
    </row>
    <row r="160" spans="14:14" s="4" customFormat="1" x14ac:dyDescent="0.2">
      <c r="N160" s="526"/>
    </row>
    <row r="161" spans="14:14" s="4" customFormat="1" x14ac:dyDescent="0.2">
      <c r="N161" s="526"/>
    </row>
    <row r="162" spans="14:14" s="4" customFormat="1" x14ac:dyDescent="0.2">
      <c r="N162" s="526"/>
    </row>
    <row r="163" spans="14:14" s="4" customFormat="1" x14ac:dyDescent="0.2">
      <c r="N163" s="526"/>
    </row>
    <row r="164" spans="14:14" s="4" customFormat="1" x14ac:dyDescent="0.2">
      <c r="N164" s="526"/>
    </row>
    <row r="165" spans="14:14" s="4" customFormat="1" x14ac:dyDescent="0.2">
      <c r="N165" s="526"/>
    </row>
    <row r="166" spans="14:14" s="4" customFormat="1" x14ac:dyDescent="0.2">
      <c r="N166" s="526"/>
    </row>
    <row r="167" spans="14:14" s="4" customFormat="1" ht="12.75" customHeight="1" x14ac:dyDescent="0.2">
      <c r="N167" s="526"/>
    </row>
    <row r="168" spans="14:14" s="4" customFormat="1" ht="12.75" customHeight="1" x14ac:dyDescent="0.2">
      <c r="N168" s="526"/>
    </row>
    <row r="169" spans="14:14" s="4" customFormat="1" ht="12.75" customHeight="1" x14ac:dyDescent="0.2">
      <c r="N169" s="526"/>
    </row>
    <row r="170" spans="14:14" s="4" customFormat="1" ht="12.75" customHeight="1" x14ac:dyDescent="0.2">
      <c r="N170" s="526"/>
    </row>
    <row r="171" spans="14:14" s="4" customFormat="1" ht="12.75" customHeight="1" x14ac:dyDescent="0.2">
      <c r="N171" s="526"/>
    </row>
    <row r="172" spans="14:14" s="4" customFormat="1" ht="12.75" customHeight="1" x14ac:dyDescent="0.2">
      <c r="N172" s="526"/>
    </row>
    <row r="173" spans="14:14" s="4" customFormat="1" ht="12.75" customHeight="1" x14ac:dyDescent="0.2">
      <c r="N173" s="526"/>
    </row>
    <row r="174" spans="14:14" s="4" customFormat="1" ht="12.75" customHeight="1" x14ac:dyDescent="0.2">
      <c r="N174" s="526"/>
    </row>
    <row r="175" spans="14:14" s="4" customFormat="1" ht="12.75" customHeight="1" x14ac:dyDescent="0.2">
      <c r="N175" s="526"/>
    </row>
    <row r="176" spans="14:14" s="4" customFormat="1" ht="12.75" customHeight="1" x14ac:dyDescent="0.2">
      <c r="N176" s="526"/>
    </row>
    <row r="177" spans="14:14" s="4" customFormat="1" ht="12.75" customHeight="1" x14ac:dyDescent="0.2">
      <c r="N177" s="526"/>
    </row>
    <row r="178" spans="14:14" s="4" customFormat="1" ht="12.75" customHeight="1" x14ac:dyDescent="0.2">
      <c r="N178" s="526"/>
    </row>
    <row r="179" spans="14:14" s="4" customFormat="1" ht="12.75" customHeight="1" x14ac:dyDescent="0.2">
      <c r="N179" s="526"/>
    </row>
    <row r="180" spans="14:14" s="4" customFormat="1" ht="12.75" customHeight="1" x14ac:dyDescent="0.2">
      <c r="N180" s="526"/>
    </row>
    <row r="181" spans="14:14" s="4" customFormat="1" ht="12.75" customHeight="1" x14ac:dyDescent="0.2">
      <c r="N181" s="526"/>
    </row>
    <row r="182" spans="14:14" s="4" customFormat="1" ht="12.75" customHeight="1" x14ac:dyDescent="0.2">
      <c r="N182" s="526"/>
    </row>
    <row r="183" spans="14:14" s="4" customFormat="1" ht="12.75" customHeight="1" x14ac:dyDescent="0.2">
      <c r="N183" s="526"/>
    </row>
    <row r="184" spans="14:14" s="4" customFormat="1" ht="12.75" customHeight="1" x14ac:dyDescent="0.2">
      <c r="N184" s="526"/>
    </row>
    <row r="185" spans="14:14" s="4" customFormat="1" ht="12.75" customHeight="1" x14ac:dyDescent="0.2">
      <c r="N185" s="526"/>
    </row>
    <row r="186" spans="14:14" s="4" customFormat="1" ht="12.75" customHeight="1" x14ac:dyDescent="0.2">
      <c r="N186" s="526"/>
    </row>
    <row r="187" spans="14:14" s="4" customFormat="1" ht="12.75" customHeight="1" x14ac:dyDescent="0.2">
      <c r="N187" s="526"/>
    </row>
    <row r="188" spans="14:14" s="4" customFormat="1" ht="12.75" customHeight="1" x14ac:dyDescent="0.2">
      <c r="N188" s="526"/>
    </row>
    <row r="189" spans="14:14" s="4" customFormat="1" ht="12.75" customHeight="1" x14ac:dyDescent="0.2">
      <c r="N189" s="526"/>
    </row>
    <row r="190" spans="14:14" s="4" customFormat="1" ht="12.75" customHeight="1" x14ac:dyDescent="0.2">
      <c r="N190" s="526"/>
    </row>
    <row r="191" spans="14:14" s="4" customFormat="1" ht="12.75" customHeight="1" x14ac:dyDescent="0.2">
      <c r="N191" s="526"/>
    </row>
    <row r="192" spans="14:14" s="4" customFormat="1" ht="12.75" customHeight="1" x14ac:dyDescent="0.2">
      <c r="N192" s="526"/>
    </row>
    <row r="193" spans="14:14" s="4" customFormat="1" ht="12.75" customHeight="1" x14ac:dyDescent="0.2">
      <c r="N193" s="526"/>
    </row>
    <row r="194" spans="14:14" s="4" customFormat="1" ht="12.75" customHeight="1" x14ac:dyDescent="0.2">
      <c r="N194" s="526"/>
    </row>
    <row r="195" spans="14:14" s="4" customFormat="1" ht="12.75" customHeight="1" x14ac:dyDescent="0.2">
      <c r="N195" s="526"/>
    </row>
    <row r="196" spans="14:14" s="4" customFormat="1" ht="12.75" customHeight="1" x14ac:dyDescent="0.2">
      <c r="N196" s="526"/>
    </row>
    <row r="197" spans="14:14" s="4" customFormat="1" ht="12.75" customHeight="1" x14ac:dyDescent="0.2">
      <c r="N197" s="526"/>
    </row>
    <row r="198" spans="14:14" s="4" customFormat="1" ht="12.75" customHeight="1" x14ac:dyDescent="0.2">
      <c r="N198" s="526"/>
    </row>
    <row r="199" spans="14:14" s="4" customFormat="1" ht="12.75" customHeight="1" x14ac:dyDescent="0.2">
      <c r="N199" s="526"/>
    </row>
    <row r="200" spans="14:14" s="4" customFormat="1" x14ac:dyDescent="0.2">
      <c r="N200" s="526"/>
    </row>
    <row r="201" spans="14:14" s="4" customFormat="1" x14ac:dyDescent="0.2">
      <c r="N201" s="526"/>
    </row>
    <row r="202" spans="14:14" s="4" customFormat="1" x14ac:dyDescent="0.2">
      <c r="N202" s="526"/>
    </row>
    <row r="203" spans="14:14" s="4" customFormat="1" x14ac:dyDescent="0.2">
      <c r="N203" s="526"/>
    </row>
    <row r="204" spans="14:14" s="4" customFormat="1" x14ac:dyDescent="0.2">
      <c r="N204" s="526"/>
    </row>
    <row r="205" spans="14:14" s="4" customFormat="1" x14ac:dyDescent="0.2">
      <c r="N205" s="526"/>
    </row>
    <row r="206" spans="14:14" s="4" customFormat="1" x14ac:dyDescent="0.2">
      <c r="N206" s="526"/>
    </row>
    <row r="207" spans="14:14" s="4" customFormat="1" x14ac:dyDescent="0.2">
      <c r="N207" s="526"/>
    </row>
    <row r="208" spans="14:14" s="4" customFormat="1" x14ac:dyDescent="0.2">
      <c r="N208" s="526"/>
    </row>
    <row r="209" spans="14:14" s="4" customFormat="1" x14ac:dyDescent="0.2">
      <c r="N209" s="526"/>
    </row>
    <row r="210" spans="14:14" s="4" customFormat="1" x14ac:dyDescent="0.2">
      <c r="N210" s="526"/>
    </row>
    <row r="211" spans="14:14" s="4" customFormat="1" x14ac:dyDescent="0.2">
      <c r="N211" s="526"/>
    </row>
    <row r="212" spans="14:14" s="4" customFormat="1" x14ac:dyDescent="0.2">
      <c r="N212" s="526"/>
    </row>
    <row r="213" spans="14:14" s="4" customFormat="1" x14ac:dyDescent="0.2">
      <c r="N213" s="526"/>
    </row>
    <row r="214" spans="14:14" s="4" customFormat="1" x14ac:dyDescent="0.2">
      <c r="N214" s="526"/>
    </row>
    <row r="215" spans="14:14" s="4" customFormat="1" x14ac:dyDescent="0.2">
      <c r="N215" s="526"/>
    </row>
    <row r="216" spans="14:14" s="4" customFormat="1" x14ac:dyDescent="0.2">
      <c r="N216" s="526"/>
    </row>
    <row r="217" spans="14:14" s="4" customFormat="1" x14ac:dyDescent="0.2">
      <c r="N217" s="526"/>
    </row>
    <row r="218" spans="14:14" s="4" customFormat="1" x14ac:dyDescent="0.2">
      <c r="N218" s="526"/>
    </row>
    <row r="219" spans="14:14" s="4" customFormat="1" x14ac:dyDescent="0.2">
      <c r="N219" s="526"/>
    </row>
    <row r="220" spans="14:14" x14ac:dyDescent="0.2">
      <c r="N220" s="506"/>
    </row>
    <row r="221" spans="14:14" x14ac:dyDescent="0.2">
      <c r="N221" s="506"/>
    </row>
    <row r="222" spans="14:14" x14ac:dyDescent="0.2">
      <c r="N222" s="506"/>
    </row>
    <row r="223" spans="14:14" x14ac:dyDescent="0.2">
      <c r="N223" s="506"/>
    </row>
    <row r="224" spans="14:14" x14ac:dyDescent="0.2">
      <c r="N224" s="506"/>
    </row>
    <row r="225" spans="14:14" x14ac:dyDescent="0.2">
      <c r="N225" s="506"/>
    </row>
    <row r="226" spans="14:14" x14ac:dyDescent="0.2">
      <c r="N226" s="506"/>
    </row>
    <row r="227" spans="14:14" x14ac:dyDescent="0.2">
      <c r="N227" s="506"/>
    </row>
    <row r="228" spans="14:14" x14ac:dyDescent="0.2">
      <c r="N228" s="506"/>
    </row>
    <row r="229" spans="14:14" x14ac:dyDescent="0.2">
      <c r="N229" s="506"/>
    </row>
    <row r="230" spans="14:14" x14ac:dyDescent="0.2">
      <c r="N230" s="506"/>
    </row>
    <row r="231" spans="14:14" x14ac:dyDescent="0.2">
      <c r="N231" s="506"/>
    </row>
    <row r="232" spans="14:14" x14ac:dyDescent="0.2">
      <c r="N232" s="506"/>
    </row>
    <row r="233" spans="14:14" x14ac:dyDescent="0.2">
      <c r="N233" s="506"/>
    </row>
    <row r="234" spans="14:14" x14ac:dyDescent="0.2">
      <c r="N234" s="506"/>
    </row>
    <row r="235" spans="14:14" x14ac:dyDescent="0.2">
      <c r="N235" s="506"/>
    </row>
    <row r="236" spans="14:14" x14ac:dyDescent="0.2">
      <c r="N236" s="506"/>
    </row>
    <row r="237" spans="14:14" x14ac:dyDescent="0.2">
      <c r="N237" s="506"/>
    </row>
    <row r="238" spans="14:14" x14ac:dyDescent="0.2">
      <c r="N238" s="506"/>
    </row>
    <row r="239" spans="14:14" x14ac:dyDescent="0.2">
      <c r="N239" s="506"/>
    </row>
    <row r="240" spans="14:14" x14ac:dyDescent="0.2">
      <c r="N240" s="506"/>
    </row>
    <row r="241" spans="14:14" x14ac:dyDescent="0.2">
      <c r="N241" s="506"/>
    </row>
    <row r="242" spans="14:14" x14ac:dyDescent="0.2">
      <c r="N242" s="506"/>
    </row>
    <row r="243" spans="14:14" x14ac:dyDescent="0.2">
      <c r="N243" s="506"/>
    </row>
    <row r="244" spans="14:14" x14ac:dyDescent="0.2">
      <c r="N244" s="506"/>
    </row>
    <row r="245" spans="14:14" x14ac:dyDescent="0.2">
      <c r="N245" s="506"/>
    </row>
    <row r="246" spans="14:14" x14ac:dyDescent="0.2">
      <c r="N246" s="506"/>
    </row>
    <row r="247" spans="14:14" x14ac:dyDescent="0.2">
      <c r="N247" s="506"/>
    </row>
    <row r="248" spans="14:14" x14ac:dyDescent="0.2">
      <c r="N248" s="506"/>
    </row>
    <row r="249" spans="14:14" x14ac:dyDescent="0.2">
      <c r="N249" s="506"/>
    </row>
    <row r="250" spans="14:14" x14ac:dyDescent="0.2">
      <c r="N250" s="506"/>
    </row>
    <row r="251" spans="14:14" x14ac:dyDescent="0.2">
      <c r="N251" s="506"/>
    </row>
    <row r="252" spans="14:14" x14ac:dyDescent="0.2">
      <c r="N252" s="506"/>
    </row>
    <row r="253" spans="14:14" x14ac:dyDescent="0.2">
      <c r="N253" s="506"/>
    </row>
    <row r="254" spans="14:14" x14ac:dyDescent="0.2">
      <c r="N254" s="506"/>
    </row>
    <row r="255" spans="14:14" x14ac:dyDescent="0.2">
      <c r="N255" s="506"/>
    </row>
    <row r="256" spans="14:14" x14ac:dyDescent="0.2">
      <c r="N256" s="506"/>
    </row>
    <row r="257" spans="14:14" x14ac:dyDescent="0.2">
      <c r="N257" s="506"/>
    </row>
    <row r="258" spans="14:14" x14ac:dyDescent="0.2">
      <c r="N258" s="506"/>
    </row>
    <row r="259" spans="14:14" x14ac:dyDescent="0.2">
      <c r="N259" s="506"/>
    </row>
    <row r="260" spans="14:14" x14ac:dyDescent="0.2">
      <c r="N260" s="506"/>
    </row>
    <row r="261" spans="14:14" x14ac:dyDescent="0.2">
      <c r="N261" s="506"/>
    </row>
    <row r="262" spans="14:14" x14ac:dyDescent="0.2">
      <c r="N262" s="506"/>
    </row>
    <row r="263" spans="14:14" x14ac:dyDescent="0.2">
      <c r="N263" s="506"/>
    </row>
    <row r="264" spans="14:14" x14ac:dyDescent="0.2">
      <c r="N264" s="506"/>
    </row>
    <row r="265" spans="14:14" x14ac:dyDescent="0.2">
      <c r="N265" s="506"/>
    </row>
    <row r="266" spans="14:14" x14ac:dyDescent="0.2">
      <c r="N266" s="506"/>
    </row>
    <row r="267" spans="14:14" x14ac:dyDescent="0.2">
      <c r="N267" s="506"/>
    </row>
    <row r="268" spans="14:14" x14ac:dyDescent="0.2">
      <c r="N268" s="506"/>
    </row>
    <row r="269" spans="14:14" x14ac:dyDescent="0.2">
      <c r="N269" s="506"/>
    </row>
    <row r="270" spans="14:14" x14ac:dyDescent="0.2">
      <c r="N270" s="506"/>
    </row>
    <row r="271" spans="14:14" x14ac:dyDescent="0.2">
      <c r="N271" s="506"/>
    </row>
    <row r="272" spans="14:14" x14ac:dyDescent="0.2">
      <c r="N272" s="506"/>
    </row>
    <row r="273" spans="14:14" x14ac:dyDescent="0.2">
      <c r="N273" s="506"/>
    </row>
    <row r="274" spans="14:14" x14ac:dyDescent="0.2">
      <c r="N274" s="506"/>
    </row>
    <row r="275" spans="14:14" x14ac:dyDescent="0.2">
      <c r="N275" s="506"/>
    </row>
    <row r="276" spans="14:14" x14ac:dyDescent="0.2">
      <c r="N276" s="506"/>
    </row>
    <row r="277" spans="14:14" x14ac:dyDescent="0.2">
      <c r="N277" s="506"/>
    </row>
    <row r="278" spans="14:14" x14ac:dyDescent="0.2">
      <c r="N278" s="506"/>
    </row>
    <row r="279" spans="14:14" x14ac:dyDescent="0.2">
      <c r="N279" s="506"/>
    </row>
    <row r="280" spans="14:14" x14ac:dyDescent="0.2">
      <c r="N280" s="506"/>
    </row>
    <row r="281" spans="14:14" x14ac:dyDescent="0.2">
      <c r="N281" s="506"/>
    </row>
    <row r="282" spans="14:14" x14ac:dyDescent="0.2">
      <c r="N282" s="506"/>
    </row>
    <row r="283" spans="14:14" x14ac:dyDescent="0.2">
      <c r="N283" s="506"/>
    </row>
    <row r="284" spans="14:14" x14ac:dyDescent="0.2">
      <c r="N284" s="506"/>
    </row>
    <row r="285" spans="14:14" x14ac:dyDescent="0.2">
      <c r="N285" s="506"/>
    </row>
    <row r="286" spans="14:14" x14ac:dyDescent="0.2">
      <c r="N286" s="506"/>
    </row>
    <row r="287" spans="14:14" x14ac:dyDescent="0.2">
      <c r="N287" s="506"/>
    </row>
    <row r="288" spans="14:14" x14ac:dyDescent="0.2">
      <c r="N288" s="506"/>
    </row>
    <row r="289" spans="14:14" x14ac:dyDescent="0.2">
      <c r="N289" s="506"/>
    </row>
    <row r="290" spans="14:14" x14ac:dyDescent="0.2">
      <c r="N290" s="506"/>
    </row>
    <row r="291" spans="14:14" x14ac:dyDescent="0.2">
      <c r="N291" s="506"/>
    </row>
    <row r="292" spans="14:14" x14ac:dyDescent="0.2">
      <c r="N292" s="506"/>
    </row>
    <row r="293" spans="14:14" x14ac:dyDescent="0.2">
      <c r="N293" s="506"/>
    </row>
    <row r="294" spans="14:14" x14ac:dyDescent="0.2">
      <c r="N294" s="506"/>
    </row>
    <row r="295" spans="14:14" x14ac:dyDescent="0.2">
      <c r="N295" s="506"/>
    </row>
    <row r="296" spans="14:14" x14ac:dyDescent="0.2">
      <c r="N296" s="506"/>
    </row>
    <row r="297" spans="14:14" x14ac:dyDescent="0.2">
      <c r="N297" s="506"/>
    </row>
    <row r="298" spans="14:14" x14ac:dyDescent="0.2">
      <c r="N298" s="506"/>
    </row>
    <row r="299" spans="14:14" x14ac:dyDescent="0.2">
      <c r="N299" s="506"/>
    </row>
    <row r="300" spans="14:14" x14ac:dyDescent="0.2">
      <c r="N300" s="506"/>
    </row>
    <row r="301" spans="14:14" x14ac:dyDescent="0.2">
      <c r="N301" s="506"/>
    </row>
    <row r="302" spans="14:14" x14ac:dyDescent="0.2">
      <c r="N302" s="506"/>
    </row>
    <row r="303" spans="14:14" x14ac:dyDescent="0.2">
      <c r="N303" s="506"/>
    </row>
    <row r="304" spans="14:14" x14ac:dyDescent="0.2">
      <c r="N304" s="506"/>
    </row>
    <row r="305" spans="14:14" x14ac:dyDescent="0.2">
      <c r="N305" s="506"/>
    </row>
    <row r="306" spans="14:14" x14ac:dyDescent="0.2">
      <c r="N306" s="506"/>
    </row>
    <row r="307" spans="14:14" x14ac:dyDescent="0.2">
      <c r="N307" s="506"/>
    </row>
    <row r="308" spans="14:14" x14ac:dyDescent="0.2">
      <c r="N308" s="506"/>
    </row>
    <row r="309" spans="14:14" x14ac:dyDescent="0.2">
      <c r="N309" s="506"/>
    </row>
    <row r="310" spans="14:14" x14ac:dyDescent="0.2">
      <c r="N310" s="506"/>
    </row>
    <row r="311" spans="14:14" x14ac:dyDescent="0.2">
      <c r="N311" s="506"/>
    </row>
    <row r="312" spans="14:14" x14ac:dyDescent="0.2">
      <c r="N312" s="506"/>
    </row>
    <row r="313" spans="14:14" x14ac:dyDescent="0.2">
      <c r="N313" s="506"/>
    </row>
    <row r="314" spans="14:14" x14ac:dyDescent="0.2">
      <c r="N314" s="506"/>
    </row>
    <row r="315" spans="14:14" x14ac:dyDescent="0.2">
      <c r="N315" s="506"/>
    </row>
    <row r="316" spans="14:14" x14ac:dyDescent="0.2">
      <c r="N316" s="506"/>
    </row>
    <row r="317" spans="14:14" x14ac:dyDescent="0.2">
      <c r="N317" s="506"/>
    </row>
    <row r="318" spans="14:14" x14ac:dyDescent="0.2">
      <c r="N318" s="506"/>
    </row>
    <row r="319" spans="14:14" x14ac:dyDescent="0.2">
      <c r="N319" s="506"/>
    </row>
    <row r="320" spans="14:14" x14ac:dyDescent="0.2">
      <c r="N320" s="506"/>
    </row>
    <row r="321" spans="14:14" x14ac:dyDescent="0.2">
      <c r="N321" s="506"/>
    </row>
    <row r="322" spans="14:14" x14ac:dyDescent="0.2">
      <c r="N322" s="506"/>
    </row>
    <row r="323" spans="14:14" x14ac:dyDescent="0.2">
      <c r="N323" s="506"/>
    </row>
    <row r="324" spans="14:14" x14ac:dyDescent="0.2">
      <c r="N324" s="506"/>
    </row>
    <row r="325" spans="14:14" x14ac:dyDescent="0.2">
      <c r="N325" s="506"/>
    </row>
    <row r="326" spans="14:14" x14ac:dyDescent="0.2">
      <c r="N326" s="506"/>
    </row>
    <row r="327" spans="14:14" x14ac:dyDescent="0.2">
      <c r="N327" s="506"/>
    </row>
    <row r="328" spans="14:14" x14ac:dyDescent="0.2">
      <c r="N328" s="506"/>
    </row>
    <row r="329" spans="14:14" x14ac:dyDescent="0.2">
      <c r="N329" s="506"/>
    </row>
    <row r="330" spans="14:14" x14ac:dyDescent="0.2">
      <c r="N330" s="506"/>
    </row>
    <row r="331" spans="14:14" x14ac:dyDescent="0.2">
      <c r="N331" s="506"/>
    </row>
    <row r="332" spans="14:14" x14ac:dyDescent="0.2">
      <c r="N332" s="506"/>
    </row>
    <row r="333" spans="14:14" x14ac:dyDescent="0.2">
      <c r="N333" s="506"/>
    </row>
    <row r="334" spans="14:14" x14ac:dyDescent="0.2">
      <c r="N334" s="506"/>
    </row>
    <row r="335" spans="14:14" x14ac:dyDescent="0.2">
      <c r="N335" s="506"/>
    </row>
    <row r="336" spans="14:14" x14ac:dyDescent="0.2">
      <c r="N336" s="506"/>
    </row>
    <row r="337" spans="14:14" x14ac:dyDescent="0.2">
      <c r="N337" s="506"/>
    </row>
    <row r="338" spans="14:14" x14ac:dyDescent="0.2">
      <c r="N338" s="506"/>
    </row>
    <row r="339" spans="14:14" x14ac:dyDescent="0.2">
      <c r="N339" s="506"/>
    </row>
    <row r="340" spans="14:14" x14ac:dyDescent="0.2">
      <c r="N340" s="506"/>
    </row>
    <row r="341" spans="14:14" x14ac:dyDescent="0.2">
      <c r="N341" s="506"/>
    </row>
    <row r="342" spans="14:14" x14ac:dyDescent="0.2">
      <c r="N342" s="506"/>
    </row>
    <row r="343" spans="14:14" x14ac:dyDescent="0.2">
      <c r="N343" s="506"/>
    </row>
    <row r="344" spans="14:14" x14ac:dyDescent="0.2">
      <c r="N344" s="506"/>
    </row>
    <row r="345" spans="14:14" x14ac:dyDescent="0.2">
      <c r="N345" s="506"/>
    </row>
    <row r="346" spans="14:14" x14ac:dyDescent="0.2">
      <c r="N346" s="506"/>
    </row>
    <row r="347" spans="14:14" x14ac:dyDescent="0.2">
      <c r="N347" s="506"/>
    </row>
    <row r="348" spans="14:14" x14ac:dyDescent="0.2">
      <c r="N348" s="506"/>
    </row>
    <row r="349" spans="14:14" x14ac:dyDescent="0.2">
      <c r="N349" s="506"/>
    </row>
    <row r="350" spans="14:14" x14ac:dyDescent="0.2">
      <c r="N350" s="506"/>
    </row>
    <row r="351" spans="14:14" x14ac:dyDescent="0.2">
      <c r="N351" s="506"/>
    </row>
    <row r="352" spans="14:14" x14ac:dyDescent="0.2">
      <c r="N352" s="506"/>
    </row>
    <row r="353" spans="14:14" x14ac:dyDescent="0.2">
      <c r="N353" s="506"/>
    </row>
    <row r="354" spans="14:14" x14ac:dyDescent="0.2">
      <c r="N354" s="506"/>
    </row>
    <row r="355" spans="14:14" x14ac:dyDescent="0.2">
      <c r="N355" s="506"/>
    </row>
    <row r="356" spans="14:14" x14ac:dyDescent="0.2">
      <c r="N356" s="506"/>
    </row>
    <row r="357" spans="14:14" x14ac:dyDescent="0.2">
      <c r="N357" s="506"/>
    </row>
    <row r="358" spans="14:14" x14ac:dyDescent="0.2">
      <c r="N358" s="506"/>
    </row>
    <row r="359" spans="14:14" x14ac:dyDescent="0.2">
      <c r="N359" s="506"/>
    </row>
    <row r="360" spans="14:14" x14ac:dyDescent="0.2">
      <c r="N360" s="506"/>
    </row>
    <row r="361" spans="14:14" x14ac:dyDescent="0.2">
      <c r="N361" s="506"/>
    </row>
    <row r="362" spans="14:14" x14ac:dyDescent="0.2">
      <c r="N362" s="506"/>
    </row>
    <row r="363" spans="14:14" x14ac:dyDescent="0.2">
      <c r="N363" s="506"/>
    </row>
    <row r="364" spans="14:14" x14ac:dyDescent="0.2">
      <c r="N364" s="506"/>
    </row>
    <row r="365" spans="14:14" x14ac:dyDescent="0.2">
      <c r="N365" s="506"/>
    </row>
    <row r="366" spans="14:14" x14ac:dyDescent="0.2">
      <c r="N366" s="506"/>
    </row>
    <row r="367" spans="14:14" x14ac:dyDescent="0.2">
      <c r="N367" s="506"/>
    </row>
    <row r="368" spans="14:14" x14ac:dyDescent="0.2">
      <c r="N368" s="506"/>
    </row>
    <row r="369" spans="14:14" x14ac:dyDescent="0.2">
      <c r="N369" s="506"/>
    </row>
    <row r="370" spans="14:14" x14ac:dyDescent="0.2">
      <c r="N370" s="506"/>
    </row>
    <row r="371" spans="14:14" x14ac:dyDescent="0.2">
      <c r="N371" s="506"/>
    </row>
    <row r="372" spans="14:14" x14ac:dyDescent="0.2">
      <c r="N372" s="506"/>
    </row>
    <row r="373" spans="14:14" x14ac:dyDescent="0.2">
      <c r="N373" s="506"/>
    </row>
    <row r="374" spans="14:14" x14ac:dyDescent="0.2">
      <c r="N374" s="506"/>
    </row>
    <row r="375" spans="14:14" x14ac:dyDescent="0.2">
      <c r="N375" s="506"/>
    </row>
    <row r="376" spans="14:14" x14ac:dyDescent="0.2">
      <c r="N376" s="506"/>
    </row>
    <row r="377" spans="14:14" x14ac:dyDescent="0.2">
      <c r="N377" s="506"/>
    </row>
    <row r="378" spans="14:14" x14ac:dyDescent="0.2">
      <c r="N378" s="506"/>
    </row>
    <row r="379" spans="14:14" x14ac:dyDescent="0.2">
      <c r="N379" s="506"/>
    </row>
    <row r="380" spans="14:14" x14ac:dyDescent="0.2">
      <c r="N380" s="506"/>
    </row>
    <row r="381" spans="14:14" x14ac:dyDescent="0.2">
      <c r="N381" s="506"/>
    </row>
    <row r="382" spans="14:14" x14ac:dyDescent="0.2">
      <c r="N382" s="506"/>
    </row>
    <row r="383" spans="14:14" x14ac:dyDescent="0.2">
      <c r="N383" s="506"/>
    </row>
    <row r="384" spans="14:14" x14ac:dyDescent="0.2">
      <c r="N384" s="506"/>
    </row>
    <row r="385" spans="14:14" x14ac:dyDescent="0.2">
      <c r="N385" s="506"/>
    </row>
    <row r="386" spans="14:14" x14ac:dyDescent="0.2">
      <c r="N386" s="506"/>
    </row>
    <row r="387" spans="14:14" x14ac:dyDescent="0.2">
      <c r="N387" s="506"/>
    </row>
    <row r="388" spans="14:14" x14ac:dyDescent="0.2">
      <c r="N388" s="506"/>
    </row>
    <row r="389" spans="14:14" x14ac:dyDescent="0.2">
      <c r="N389" s="506"/>
    </row>
    <row r="390" spans="14:14" x14ac:dyDescent="0.2">
      <c r="N390" s="506"/>
    </row>
    <row r="391" spans="14:14" x14ac:dyDescent="0.2">
      <c r="N391" s="506"/>
    </row>
    <row r="392" spans="14:14" x14ac:dyDescent="0.2">
      <c r="N392" s="506"/>
    </row>
    <row r="393" spans="14:14" x14ac:dyDescent="0.2">
      <c r="N393" s="506"/>
    </row>
    <row r="394" spans="14:14" x14ac:dyDescent="0.2">
      <c r="N394" s="506"/>
    </row>
    <row r="395" spans="14:14" x14ac:dyDescent="0.2">
      <c r="N395" s="506"/>
    </row>
    <row r="396" spans="14:14" x14ac:dyDescent="0.2">
      <c r="N396" s="506"/>
    </row>
    <row r="397" spans="14:14" x14ac:dyDescent="0.2">
      <c r="N397" s="506"/>
    </row>
    <row r="398" spans="14:14" x14ac:dyDescent="0.2">
      <c r="N398" s="506"/>
    </row>
    <row r="399" spans="14:14" x14ac:dyDescent="0.2">
      <c r="N399" s="506"/>
    </row>
    <row r="400" spans="14:14" x14ac:dyDescent="0.2">
      <c r="N400" s="506"/>
    </row>
    <row r="401" spans="14:14" x14ac:dyDescent="0.2">
      <c r="N401" s="506"/>
    </row>
    <row r="402" spans="14:14" x14ac:dyDescent="0.2">
      <c r="N402" s="506"/>
    </row>
    <row r="403" spans="14:14" x14ac:dyDescent="0.2">
      <c r="N403" s="506"/>
    </row>
    <row r="404" spans="14:14" x14ac:dyDescent="0.2">
      <c r="N404" s="506"/>
    </row>
    <row r="405" spans="14:14" x14ac:dyDescent="0.2">
      <c r="N405" s="506"/>
    </row>
    <row r="406" spans="14:14" x14ac:dyDescent="0.2">
      <c r="N406" s="506"/>
    </row>
    <row r="407" spans="14:14" x14ac:dyDescent="0.2">
      <c r="N407" s="506"/>
    </row>
    <row r="408" spans="14:14" x14ac:dyDescent="0.2">
      <c r="N408" s="506"/>
    </row>
    <row r="409" spans="14:14" x14ac:dyDescent="0.2">
      <c r="N409" s="506"/>
    </row>
    <row r="410" spans="14:14" x14ac:dyDescent="0.2">
      <c r="N410" s="506"/>
    </row>
    <row r="411" spans="14:14" x14ac:dyDescent="0.2">
      <c r="N411" s="506"/>
    </row>
    <row r="412" spans="14:14" x14ac:dyDescent="0.2">
      <c r="N412" s="506"/>
    </row>
    <row r="413" spans="14:14" x14ac:dyDescent="0.2">
      <c r="N413" s="506"/>
    </row>
    <row r="414" spans="14:14" x14ac:dyDescent="0.2">
      <c r="N414" s="506"/>
    </row>
    <row r="415" spans="14:14" x14ac:dyDescent="0.2">
      <c r="N415" s="506"/>
    </row>
    <row r="416" spans="14:14" x14ac:dyDescent="0.2">
      <c r="N416" s="506"/>
    </row>
    <row r="417" spans="14:14" x14ac:dyDescent="0.2">
      <c r="N417" s="506"/>
    </row>
    <row r="418" spans="14:14" x14ac:dyDescent="0.2">
      <c r="N418" s="506"/>
    </row>
    <row r="419" spans="14:14" x14ac:dyDescent="0.2">
      <c r="N419" s="506"/>
    </row>
    <row r="420" spans="14:14" x14ac:dyDescent="0.2">
      <c r="N420" s="506"/>
    </row>
    <row r="421" spans="14:14" x14ac:dyDescent="0.2">
      <c r="N421" s="506"/>
    </row>
    <row r="422" spans="14:14" x14ac:dyDescent="0.2">
      <c r="N422" s="506"/>
    </row>
    <row r="423" spans="14:14" x14ac:dyDescent="0.2">
      <c r="N423" s="506"/>
    </row>
    <row r="424" spans="14:14" x14ac:dyDescent="0.2">
      <c r="N424" s="506"/>
    </row>
    <row r="425" spans="14:14" x14ac:dyDescent="0.2">
      <c r="N425" s="506"/>
    </row>
    <row r="426" spans="14:14" x14ac:dyDescent="0.2">
      <c r="N426" s="506"/>
    </row>
    <row r="427" spans="14:14" x14ac:dyDescent="0.2">
      <c r="N427" s="506"/>
    </row>
    <row r="428" spans="14:14" x14ac:dyDescent="0.2">
      <c r="N428" s="506"/>
    </row>
    <row r="429" spans="14:14" x14ac:dyDescent="0.2">
      <c r="N429" s="506"/>
    </row>
    <row r="430" spans="14:14" x14ac:dyDescent="0.2">
      <c r="N430" s="506"/>
    </row>
    <row r="431" spans="14:14" x14ac:dyDescent="0.2">
      <c r="N431" s="506"/>
    </row>
    <row r="432" spans="14:14" x14ac:dyDescent="0.2">
      <c r="N432" s="506"/>
    </row>
    <row r="433" spans="14:14" x14ac:dyDescent="0.2">
      <c r="N433" s="506"/>
    </row>
    <row r="434" spans="14:14" x14ac:dyDescent="0.2">
      <c r="N434" s="506"/>
    </row>
    <row r="435" spans="14:14" x14ac:dyDescent="0.2">
      <c r="N435" s="506"/>
    </row>
    <row r="436" spans="14:14" x14ac:dyDescent="0.2">
      <c r="N436" s="506"/>
    </row>
    <row r="437" spans="14:14" x14ac:dyDescent="0.2">
      <c r="N437" s="506"/>
    </row>
    <row r="438" spans="14:14" x14ac:dyDescent="0.2">
      <c r="N438" s="506"/>
    </row>
    <row r="439" spans="14:14" x14ac:dyDescent="0.2">
      <c r="N439" s="506"/>
    </row>
    <row r="440" spans="14:14" x14ac:dyDescent="0.2">
      <c r="N440" s="506"/>
    </row>
    <row r="441" spans="14:14" x14ac:dyDescent="0.2">
      <c r="N441" s="506"/>
    </row>
    <row r="442" spans="14:14" x14ac:dyDescent="0.2">
      <c r="N442" s="506"/>
    </row>
    <row r="443" spans="14:14" x14ac:dyDescent="0.2">
      <c r="N443" s="506"/>
    </row>
    <row r="444" spans="14:14" x14ac:dyDescent="0.2">
      <c r="N444" s="506"/>
    </row>
    <row r="445" spans="14:14" x14ac:dyDescent="0.2">
      <c r="N445" s="506"/>
    </row>
    <row r="446" spans="14:14" x14ac:dyDescent="0.2">
      <c r="N446" s="506"/>
    </row>
    <row r="447" spans="14:14" x14ac:dyDescent="0.2">
      <c r="N447" s="506"/>
    </row>
    <row r="448" spans="14:14" x14ac:dyDescent="0.2">
      <c r="N448" s="506"/>
    </row>
    <row r="449" spans="14:14" x14ac:dyDescent="0.2">
      <c r="N449" s="506"/>
    </row>
    <row r="450" spans="14:14" x14ac:dyDescent="0.2">
      <c r="N450" s="506"/>
    </row>
    <row r="451" spans="14:14" x14ac:dyDescent="0.2">
      <c r="N451" s="506"/>
    </row>
    <row r="452" spans="14:14" x14ac:dyDescent="0.2">
      <c r="N452" s="506"/>
    </row>
    <row r="453" spans="14:14" x14ac:dyDescent="0.2">
      <c r="N453" s="506"/>
    </row>
    <row r="454" spans="14:14" x14ac:dyDescent="0.2">
      <c r="N454" s="506"/>
    </row>
    <row r="455" spans="14:14" x14ac:dyDescent="0.2">
      <c r="N455" s="506"/>
    </row>
    <row r="456" spans="14:14" x14ac:dyDescent="0.2">
      <c r="N456" s="506"/>
    </row>
    <row r="457" spans="14:14" x14ac:dyDescent="0.2">
      <c r="N457" s="506"/>
    </row>
    <row r="458" spans="14:14" x14ac:dyDescent="0.2">
      <c r="N458" s="506"/>
    </row>
    <row r="459" spans="14:14" x14ac:dyDescent="0.2">
      <c r="N459" s="506"/>
    </row>
    <row r="460" spans="14:14" x14ac:dyDescent="0.2">
      <c r="N460" s="506"/>
    </row>
    <row r="461" spans="14:14" x14ac:dyDescent="0.2">
      <c r="N461" s="506"/>
    </row>
    <row r="462" spans="14:14" x14ac:dyDescent="0.2">
      <c r="N462" s="506"/>
    </row>
    <row r="463" spans="14:14" x14ac:dyDescent="0.2">
      <c r="N463" s="506"/>
    </row>
    <row r="464" spans="14:14" x14ac:dyDescent="0.2">
      <c r="N464" s="506"/>
    </row>
    <row r="465" spans="14:14" x14ac:dyDescent="0.2">
      <c r="N465" s="506"/>
    </row>
    <row r="466" spans="14:14" x14ac:dyDescent="0.2">
      <c r="N466" s="506"/>
    </row>
    <row r="467" spans="14:14" x14ac:dyDescent="0.2">
      <c r="N467" s="506"/>
    </row>
    <row r="468" spans="14:14" x14ac:dyDescent="0.2">
      <c r="N468" s="506"/>
    </row>
    <row r="469" spans="14:14" x14ac:dyDescent="0.2">
      <c r="N469" s="506"/>
    </row>
    <row r="470" spans="14:14" x14ac:dyDescent="0.2">
      <c r="N470" s="506"/>
    </row>
    <row r="471" spans="14:14" x14ac:dyDescent="0.2">
      <c r="N471" s="506"/>
    </row>
    <row r="472" spans="14:14" x14ac:dyDescent="0.2">
      <c r="N472" s="506"/>
    </row>
    <row r="473" spans="14:14" x14ac:dyDescent="0.2">
      <c r="N473" s="506"/>
    </row>
    <row r="474" spans="14:14" x14ac:dyDescent="0.2">
      <c r="N474" s="506"/>
    </row>
  </sheetData>
  <mergeCells count="3">
    <mergeCell ref="A1:AB2"/>
    <mergeCell ref="A30:AB31"/>
    <mergeCell ref="AD30:BE31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firstPageNumber="16" orientation="portrait" useFirstPageNumber="1" r:id="rId1"/>
  <headerFooter alignWithMargins="0">
    <oddHeader>&amp;R&amp;[16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1048"/>
  <sheetViews>
    <sheetView zoomScaleNormal="100" workbookViewId="0">
      <selection activeCell="A553" sqref="A553:IV1044"/>
    </sheetView>
  </sheetViews>
  <sheetFormatPr defaultRowHeight="12.75" x14ac:dyDescent="0.2"/>
  <cols>
    <col min="1" max="1" width="8" style="329" customWidth="1"/>
    <col min="2" max="2" width="35" style="112" customWidth="1"/>
    <col min="3" max="3" width="8.28515625" style="112" customWidth="1"/>
    <col min="4" max="5" width="6.28515625" style="112" customWidth="1"/>
    <col min="6" max="6" width="6.28515625" style="159" customWidth="1"/>
    <col min="7" max="9" width="6.28515625" style="112" customWidth="1"/>
    <col min="10" max="18" width="5.7109375" style="112" customWidth="1"/>
    <col min="19" max="19" width="7.140625" style="112" customWidth="1"/>
    <col min="20" max="20" width="7.140625" style="159" customWidth="1"/>
    <col min="21" max="21" width="9.140625" style="63"/>
    <col min="22" max="22" width="14.140625" style="4" customWidth="1"/>
    <col min="23" max="25" width="9.140625" style="4"/>
    <col min="26" max="256" width="9.140625" style="112"/>
    <col min="257" max="257" width="8" style="112" customWidth="1"/>
    <col min="258" max="258" width="35" style="112" customWidth="1"/>
    <col min="259" max="259" width="8.28515625" style="112" customWidth="1"/>
    <col min="260" max="265" width="6.28515625" style="112" customWidth="1"/>
    <col min="266" max="274" width="5.7109375" style="112" customWidth="1"/>
    <col min="275" max="276" width="7.140625" style="112" customWidth="1"/>
    <col min="277" max="277" width="9.140625" style="112"/>
    <col min="278" max="278" width="14.140625" style="112" customWidth="1"/>
    <col min="279" max="512" width="9.140625" style="112"/>
    <col min="513" max="513" width="8" style="112" customWidth="1"/>
    <col min="514" max="514" width="35" style="112" customWidth="1"/>
    <col min="515" max="515" width="8.28515625" style="112" customWidth="1"/>
    <col min="516" max="521" width="6.28515625" style="112" customWidth="1"/>
    <col min="522" max="530" width="5.7109375" style="112" customWidth="1"/>
    <col min="531" max="532" width="7.140625" style="112" customWidth="1"/>
    <col min="533" max="533" width="9.140625" style="112"/>
    <col min="534" max="534" width="14.140625" style="112" customWidth="1"/>
    <col min="535" max="768" width="9.140625" style="112"/>
    <col min="769" max="769" width="8" style="112" customWidth="1"/>
    <col min="770" max="770" width="35" style="112" customWidth="1"/>
    <col min="771" max="771" width="8.28515625" style="112" customWidth="1"/>
    <col min="772" max="777" width="6.28515625" style="112" customWidth="1"/>
    <col min="778" max="786" width="5.7109375" style="112" customWidth="1"/>
    <col min="787" max="788" width="7.140625" style="112" customWidth="1"/>
    <col min="789" max="789" width="9.140625" style="112"/>
    <col min="790" max="790" width="14.140625" style="112" customWidth="1"/>
    <col min="791" max="1024" width="9.140625" style="112"/>
    <col min="1025" max="1025" width="8" style="112" customWidth="1"/>
    <col min="1026" max="1026" width="35" style="112" customWidth="1"/>
    <col min="1027" max="1027" width="8.28515625" style="112" customWidth="1"/>
    <col min="1028" max="1033" width="6.28515625" style="112" customWidth="1"/>
    <col min="1034" max="1042" width="5.7109375" style="112" customWidth="1"/>
    <col min="1043" max="1044" width="7.140625" style="112" customWidth="1"/>
    <col min="1045" max="1045" width="9.140625" style="112"/>
    <col min="1046" max="1046" width="14.140625" style="112" customWidth="1"/>
    <col min="1047" max="1280" width="9.140625" style="112"/>
    <col min="1281" max="1281" width="8" style="112" customWidth="1"/>
    <col min="1282" max="1282" width="35" style="112" customWidth="1"/>
    <col min="1283" max="1283" width="8.28515625" style="112" customWidth="1"/>
    <col min="1284" max="1289" width="6.28515625" style="112" customWidth="1"/>
    <col min="1290" max="1298" width="5.7109375" style="112" customWidth="1"/>
    <col min="1299" max="1300" width="7.140625" style="112" customWidth="1"/>
    <col min="1301" max="1301" width="9.140625" style="112"/>
    <col min="1302" max="1302" width="14.140625" style="112" customWidth="1"/>
    <col min="1303" max="1536" width="9.140625" style="112"/>
    <col min="1537" max="1537" width="8" style="112" customWidth="1"/>
    <col min="1538" max="1538" width="35" style="112" customWidth="1"/>
    <col min="1539" max="1539" width="8.28515625" style="112" customWidth="1"/>
    <col min="1540" max="1545" width="6.28515625" style="112" customWidth="1"/>
    <col min="1546" max="1554" width="5.7109375" style="112" customWidth="1"/>
    <col min="1555" max="1556" width="7.140625" style="112" customWidth="1"/>
    <col min="1557" max="1557" width="9.140625" style="112"/>
    <col min="1558" max="1558" width="14.140625" style="112" customWidth="1"/>
    <col min="1559" max="1792" width="9.140625" style="112"/>
    <col min="1793" max="1793" width="8" style="112" customWidth="1"/>
    <col min="1794" max="1794" width="35" style="112" customWidth="1"/>
    <col min="1795" max="1795" width="8.28515625" style="112" customWidth="1"/>
    <col min="1796" max="1801" width="6.28515625" style="112" customWidth="1"/>
    <col min="1802" max="1810" width="5.7109375" style="112" customWidth="1"/>
    <col min="1811" max="1812" width="7.140625" style="112" customWidth="1"/>
    <col min="1813" max="1813" width="9.140625" style="112"/>
    <col min="1814" max="1814" width="14.140625" style="112" customWidth="1"/>
    <col min="1815" max="2048" width="9.140625" style="112"/>
    <col min="2049" max="2049" width="8" style="112" customWidth="1"/>
    <col min="2050" max="2050" width="35" style="112" customWidth="1"/>
    <col min="2051" max="2051" width="8.28515625" style="112" customWidth="1"/>
    <col min="2052" max="2057" width="6.28515625" style="112" customWidth="1"/>
    <col min="2058" max="2066" width="5.7109375" style="112" customWidth="1"/>
    <col min="2067" max="2068" width="7.140625" style="112" customWidth="1"/>
    <col min="2069" max="2069" width="9.140625" style="112"/>
    <col min="2070" max="2070" width="14.140625" style="112" customWidth="1"/>
    <col min="2071" max="2304" width="9.140625" style="112"/>
    <col min="2305" max="2305" width="8" style="112" customWidth="1"/>
    <col min="2306" max="2306" width="35" style="112" customWidth="1"/>
    <col min="2307" max="2307" width="8.28515625" style="112" customWidth="1"/>
    <col min="2308" max="2313" width="6.28515625" style="112" customWidth="1"/>
    <col min="2314" max="2322" width="5.7109375" style="112" customWidth="1"/>
    <col min="2323" max="2324" width="7.140625" style="112" customWidth="1"/>
    <col min="2325" max="2325" width="9.140625" style="112"/>
    <col min="2326" max="2326" width="14.140625" style="112" customWidth="1"/>
    <col min="2327" max="2560" width="9.140625" style="112"/>
    <col min="2561" max="2561" width="8" style="112" customWidth="1"/>
    <col min="2562" max="2562" width="35" style="112" customWidth="1"/>
    <col min="2563" max="2563" width="8.28515625" style="112" customWidth="1"/>
    <col min="2564" max="2569" width="6.28515625" style="112" customWidth="1"/>
    <col min="2570" max="2578" width="5.7109375" style="112" customWidth="1"/>
    <col min="2579" max="2580" width="7.140625" style="112" customWidth="1"/>
    <col min="2581" max="2581" width="9.140625" style="112"/>
    <col min="2582" max="2582" width="14.140625" style="112" customWidth="1"/>
    <col min="2583" max="2816" width="9.140625" style="112"/>
    <col min="2817" max="2817" width="8" style="112" customWidth="1"/>
    <col min="2818" max="2818" width="35" style="112" customWidth="1"/>
    <col min="2819" max="2819" width="8.28515625" style="112" customWidth="1"/>
    <col min="2820" max="2825" width="6.28515625" style="112" customWidth="1"/>
    <col min="2826" max="2834" width="5.7109375" style="112" customWidth="1"/>
    <col min="2835" max="2836" width="7.140625" style="112" customWidth="1"/>
    <col min="2837" max="2837" width="9.140625" style="112"/>
    <col min="2838" max="2838" width="14.140625" style="112" customWidth="1"/>
    <col min="2839" max="3072" width="9.140625" style="112"/>
    <col min="3073" max="3073" width="8" style="112" customWidth="1"/>
    <col min="3074" max="3074" width="35" style="112" customWidth="1"/>
    <col min="3075" max="3075" width="8.28515625" style="112" customWidth="1"/>
    <col min="3076" max="3081" width="6.28515625" style="112" customWidth="1"/>
    <col min="3082" max="3090" width="5.7109375" style="112" customWidth="1"/>
    <col min="3091" max="3092" width="7.140625" style="112" customWidth="1"/>
    <col min="3093" max="3093" width="9.140625" style="112"/>
    <col min="3094" max="3094" width="14.140625" style="112" customWidth="1"/>
    <col min="3095" max="3328" width="9.140625" style="112"/>
    <col min="3329" max="3329" width="8" style="112" customWidth="1"/>
    <col min="3330" max="3330" width="35" style="112" customWidth="1"/>
    <col min="3331" max="3331" width="8.28515625" style="112" customWidth="1"/>
    <col min="3332" max="3337" width="6.28515625" style="112" customWidth="1"/>
    <col min="3338" max="3346" width="5.7109375" style="112" customWidth="1"/>
    <col min="3347" max="3348" width="7.140625" style="112" customWidth="1"/>
    <col min="3349" max="3349" width="9.140625" style="112"/>
    <col min="3350" max="3350" width="14.140625" style="112" customWidth="1"/>
    <col min="3351" max="3584" width="9.140625" style="112"/>
    <col min="3585" max="3585" width="8" style="112" customWidth="1"/>
    <col min="3586" max="3586" width="35" style="112" customWidth="1"/>
    <col min="3587" max="3587" width="8.28515625" style="112" customWidth="1"/>
    <col min="3588" max="3593" width="6.28515625" style="112" customWidth="1"/>
    <col min="3594" max="3602" width="5.7109375" style="112" customWidth="1"/>
    <col min="3603" max="3604" width="7.140625" style="112" customWidth="1"/>
    <col min="3605" max="3605" width="9.140625" style="112"/>
    <col min="3606" max="3606" width="14.140625" style="112" customWidth="1"/>
    <col min="3607" max="3840" width="9.140625" style="112"/>
    <col min="3841" max="3841" width="8" style="112" customWidth="1"/>
    <col min="3842" max="3842" width="35" style="112" customWidth="1"/>
    <col min="3843" max="3843" width="8.28515625" style="112" customWidth="1"/>
    <col min="3844" max="3849" width="6.28515625" style="112" customWidth="1"/>
    <col min="3850" max="3858" width="5.7109375" style="112" customWidth="1"/>
    <col min="3859" max="3860" width="7.140625" style="112" customWidth="1"/>
    <col min="3861" max="3861" width="9.140625" style="112"/>
    <col min="3862" max="3862" width="14.140625" style="112" customWidth="1"/>
    <col min="3863" max="4096" width="9.140625" style="112"/>
    <col min="4097" max="4097" width="8" style="112" customWidth="1"/>
    <col min="4098" max="4098" width="35" style="112" customWidth="1"/>
    <col min="4099" max="4099" width="8.28515625" style="112" customWidth="1"/>
    <col min="4100" max="4105" width="6.28515625" style="112" customWidth="1"/>
    <col min="4106" max="4114" width="5.7109375" style="112" customWidth="1"/>
    <col min="4115" max="4116" width="7.140625" style="112" customWidth="1"/>
    <col min="4117" max="4117" width="9.140625" style="112"/>
    <col min="4118" max="4118" width="14.140625" style="112" customWidth="1"/>
    <col min="4119" max="4352" width="9.140625" style="112"/>
    <col min="4353" max="4353" width="8" style="112" customWidth="1"/>
    <col min="4354" max="4354" width="35" style="112" customWidth="1"/>
    <col min="4355" max="4355" width="8.28515625" style="112" customWidth="1"/>
    <col min="4356" max="4361" width="6.28515625" style="112" customWidth="1"/>
    <col min="4362" max="4370" width="5.7109375" style="112" customWidth="1"/>
    <col min="4371" max="4372" width="7.140625" style="112" customWidth="1"/>
    <col min="4373" max="4373" width="9.140625" style="112"/>
    <col min="4374" max="4374" width="14.140625" style="112" customWidth="1"/>
    <col min="4375" max="4608" width="9.140625" style="112"/>
    <col min="4609" max="4609" width="8" style="112" customWidth="1"/>
    <col min="4610" max="4610" width="35" style="112" customWidth="1"/>
    <col min="4611" max="4611" width="8.28515625" style="112" customWidth="1"/>
    <col min="4612" max="4617" width="6.28515625" style="112" customWidth="1"/>
    <col min="4618" max="4626" width="5.7109375" style="112" customWidth="1"/>
    <col min="4627" max="4628" width="7.140625" style="112" customWidth="1"/>
    <col min="4629" max="4629" width="9.140625" style="112"/>
    <col min="4630" max="4630" width="14.140625" style="112" customWidth="1"/>
    <col min="4631" max="4864" width="9.140625" style="112"/>
    <col min="4865" max="4865" width="8" style="112" customWidth="1"/>
    <col min="4866" max="4866" width="35" style="112" customWidth="1"/>
    <col min="4867" max="4867" width="8.28515625" style="112" customWidth="1"/>
    <col min="4868" max="4873" width="6.28515625" style="112" customWidth="1"/>
    <col min="4874" max="4882" width="5.7109375" style="112" customWidth="1"/>
    <col min="4883" max="4884" width="7.140625" style="112" customWidth="1"/>
    <col min="4885" max="4885" width="9.140625" style="112"/>
    <col min="4886" max="4886" width="14.140625" style="112" customWidth="1"/>
    <col min="4887" max="5120" width="9.140625" style="112"/>
    <col min="5121" max="5121" width="8" style="112" customWidth="1"/>
    <col min="5122" max="5122" width="35" style="112" customWidth="1"/>
    <col min="5123" max="5123" width="8.28515625" style="112" customWidth="1"/>
    <col min="5124" max="5129" width="6.28515625" style="112" customWidth="1"/>
    <col min="5130" max="5138" width="5.7109375" style="112" customWidth="1"/>
    <col min="5139" max="5140" width="7.140625" style="112" customWidth="1"/>
    <col min="5141" max="5141" width="9.140625" style="112"/>
    <col min="5142" max="5142" width="14.140625" style="112" customWidth="1"/>
    <col min="5143" max="5376" width="9.140625" style="112"/>
    <col min="5377" max="5377" width="8" style="112" customWidth="1"/>
    <col min="5378" max="5378" width="35" style="112" customWidth="1"/>
    <col min="5379" max="5379" width="8.28515625" style="112" customWidth="1"/>
    <col min="5380" max="5385" width="6.28515625" style="112" customWidth="1"/>
    <col min="5386" max="5394" width="5.7109375" style="112" customWidth="1"/>
    <col min="5395" max="5396" width="7.140625" style="112" customWidth="1"/>
    <col min="5397" max="5397" width="9.140625" style="112"/>
    <col min="5398" max="5398" width="14.140625" style="112" customWidth="1"/>
    <col min="5399" max="5632" width="9.140625" style="112"/>
    <col min="5633" max="5633" width="8" style="112" customWidth="1"/>
    <col min="5634" max="5634" width="35" style="112" customWidth="1"/>
    <col min="5635" max="5635" width="8.28515625" style="112" customWidth="1"/>
    <col min="5636" max="5641" width="6.28515625" style="112" customWidth="1"/>
    <col min="5642" max="5650" width="5.7109375" style="112" customWidth="1"/>
    <col min="5651" max="5652" width="7.140625" style="112" customWidth="1"/>
    <col min="5653" max="5653" width="9.140625" style="112"/>
    <col min="5654" max="5654" width="14.140625" style="112" customWidth="1"/>
    <col min="5655" max="5888" width="9.140625" style="112"/>
    <col min="5889" max="5889" width="8" style="112" customWidth="1"/>
    <col min="5890" max="5890" width="35" style="112" customWidth="1"/>
    <col min="5891" max="5891" width="8.28515625" style="112" customWidth="1"/>
    <col min="5892" max="5897" width="6.28515625" style="112" customWidth="1"/>
    <col min="5898" max="5906" width="5.7109375" style="112" customWidth="1"/>
    <col min="5907" max="5908" width="7.140625" style="112" customWidth="1"/>
    <col min="5909" max="5909" width="9.140625" style="112"/>
    <col min="5910" max="5910" width="14.140625" style="112" customWidth="1"/>
    <col min="5911" max="6144" width="9.140625" style="112"/>
    <col min="6145" max="6145" width="8" style="112" customWidth="1"/>
    <col min="6146" max="6146" width="35" style="112" customWidth="1"/>
    <col min="6147" max="6147" width="8.28515625" style="112" customWidth="1"/>
    <col min="6148" max="6153" width="6.28515625" style="112" customWidth="1"/>
    <col min="6154" max="6162" width="5.7109375" style="112" customWidth="1"/>
    <col min="6163" max="6164" width="7.140625" style="112" customWidth="1"/>
    <col min="6165" max="6165" width="9.140625" style="112"/>
    <col min="6166" max="6166" width="14.140625" style="112" customWidth="1"/>
    <col min="6167" max="6400" width="9.140625" style="112"/>
    <col min="6401" max="6401" width="8" style="112" customWidth="1"/>
    <col min="6402" max="6402" width="35" style="112" customWidth="1"/>
    <col min="6403" max="6403" width="8.28515625" style="112" customWidth="1"/>
    <col min="6404" max="6409" width="6.28515625" style="112" customWidth="1"/>
    <col min="6410" max="6418" width="5.7109375" style="112" customWidth="1"/>
    <col min="6419" max="6420" width="7.140625" style="112" customWidth="1"/>
    <col min="6421" max="6421" width="9.140625" style="112"/>
    <col min="6422" max="6422" width="14.140625" style="112" customWidth="1"/>
    <col min="6423" max="6656" width="9.140625" style="112"/>
    <col min="6657" max="6657" width="8" style="112" customWidth="1"/>
    <col min="6658" max="6658" width="35" style="112" customWidth="1"/>
    <col min="6659" max="6659" width="8.28515625" style="112" customWidth="1"/>
    <col min="6660" max="6665" width="6.28515625" style="112" customWidth="1"/>
    <col min="6666" max="6674" width="5.7109375" style="112" customWidth="1"/>
    <col min="6675" max="6676" width="7.140625" style="112" customWidth="1"/>
    <col min="6677" max="6677" width="9.140625" style="112"/>
    <col min="6678" max="6678" width="14.140625" style="112" customWidth="1"/>
    <col min="6679" max="6912" width="9.140625" style="112"/>
    <col min="6913" max="6913" width="8" style="112" customWidth="1"/>
    <col min="6914" max="6914" width="35" style="112" customWidth="1"/>
    <col min="6915" max="6915" width="8.28515625" style="112" customWidth="1"/>
    <col min="6916" max="6921" width="6.28515625" style="112" customWidth="1"/>
    <col min="6922" max="6930" width="5.7109375" style="112" customWidth="1"/>
    <col min="6931" max="6932" width="7.140625" style="112" customWidth="1"/>
    <col min="6933" max="6933" width="9.140625" style="112"/>
    <col min="6934" max="6934" width="14.140625" style="112" customWidth="1"/>
    <col min="6935" max="7168" width="9.140625" style="112"/>
    <col min="7169" max="7169" width="8" style="112" customWidth="1"/>
    <col min="7170" max="7170" width="35" style="112" customWidth="1"/>
    <col min="7171" max="7171" width="8.28515625" style="112" customWidth="1"/>
    <col min="7172" max="7177" width="6.28515625" style="112" customWidth="1"/>
    <col min="7178" max="7186" width="5.7109375" style="112" customWidth="1"/>
    <col min="7187" max="7188" width="7.140625" style="112" customWidth="1"/>
    <col min="7189" max="7189" width="9.140625" style="112"/>
    <col min="7190" max="7190" width="14.140625" style="112" customWidth="1"/>
    <col min="7191" max="7424" width="9.140625" style="112"/>
    <col min="7425" max="7425" width="8" style="112" customWidth="1"/>
    <col min="7426" max="7426" width="35" style="112" customWidth="1"/>
    <col min="7427" max="7427" width="8.28515625" style="112" customWidth="1"/>
    <col min="7428" max="7433" width="6.28515625" style="112" customWidth="1"/>
    <col min="7434" max="7442" width="5.7109375" style="112" customWidth="1"/>
    <col min="7443" max="7444" width="7.140625" style="112" customWidth="1"/>
    <col min="7445" max="7445" width="9.140625" style="112"/>
    <col min="7446" max="7446" width="14.140625" style="112" customWidth="1"/>
    <col min="7447" max="7680" width="9.140625" style="112"/>
    <col min="7681" max="7681" width="8" style="112" customWidth="1"/>
    <col min="7682" max="7682" width="35" style="112" customWidth="1"/>
    <col min="7683" max="7683" width="8.28515625" style="112" customWidth="1"/>
    <col min="7684" max="7689" width="6.28515625" style="112" customWidth="1"/>
    <col min="7690" max="7698" width="5.7109375" style="112" customWidth="1"/>
    <col min="7699" max="7700" width="7.140625" style="112" customWidth="1"/>
    <col min="7701" max="7701" width="9.140625" style="112"/>
    <col min="7702" max="7702" width="14.140625" style="112" customWidth="1"/>
    <col min="7703" max="7936" width="9.140625" style="112"/>
    <col min="7937" max="7937" width="8" style="112" customWidth="1"/>
    <col min="7938" max="7938" width="35" style="112" customWidth="1"/>
    <col min="7939" max="7939" width="8.28515625" style="112" customWidth="1"/>
    <col min="7940" max="7945" width="6.28515625" style="112" customWidth="1"/>
    <col min="7946" max="7954" width="5.7109375" style="112" customWidth="1"/>
    <col min="7955" max="7956" width="7.140625" style="112" customWidth="1"/>
    <col min="7957" max="7957" width="9.140625" style="112"/>
    <col min="7958" max="7958" width="14.140625" style="112" customWidth="1"/>
    <col min="7959" max="8192" width="9.140625" style="112"/>
    <col min="8193" max="8193" width="8" style="112" customWidth="1"/>
    <col min="8194" max="8194" width="35" style="112" customWidth="1"/>
    <col min="8195" max="8195" width="8.28515625" style="112" customWidth="1"/>
    <col min="8196" max="8201" width="6.28515625" style="112" customWidth="1"/>
    <col min="8202" max="8210" width="5.7109375" style="112" customWidth="1"/>
    <col min="8211" max="8212" width="7.140625" style="112" customWidth="1"/>
    <col min="8213" max="8213" width="9.140625" style="112"/>
    <col min="8214" max="8214" width="14.140625" style="112" customWidth="1"/>
    <col min="8215" max="8448" width="9.140625" style="112"/>
    <col min="8449" max="8449" width="8" style="112" customWidth="1"/>
    <col min="8450" max="8450" width="35" style="112" customWidth="1"/>
    <col min="8451" max="8451" width="8.28515625" style="112" customWidth="1"/>
    <col min="8452" max="8457" width="6.28515625" style="112" customWidth="1"/>
    <col min="8458" max="8466" width="5.7109375" style="112" customWidth="1"/>
    <col min="8467" max="8468" width="7.140625" style="112" customWidth="1"/>
    <col min="8469" max="8469" width="9.140625" style="112"/>
    <col min="8470" max="8470" width="14.140625" style="112" customWidth="1"/>
    <col min="8471" max="8704" width="9.140625" style="112"/>
    <col min="8705" max="8705" width="8" style="112" customWidth="1"/>
    <col min="8706" max="8706" width="35" style="112" customWidth="1"/>
    <col min="8707" max="8707" width="8.28515625" style="112" customWidth="1"/>
    <col min="8708" max="8713" width="6.28515625" style="112" customWidth="1"/>
    <col min="8714" max="8722" width="5.7109375" style="112" customWidth="1"/>
    <col min="8723" max="8724" width="7.140625" style="112" customWidth="1"/>
    <col min="8725" max="8725" width="9.140625" style="112"/>
    <col min="8726" max="8726" width="14.140625" style="112" customWidth="1"/>
    <col min="8727" max="8960" width="9.140625" style="112"/>
    <col min="8961" max="8961" width="8" style="112" customWidth="1"/>
    <col min="8962" max="8962" width="35" style="112" customWidth="1"/>
    <col min="8963" max="8963" width="8.28515625" style="112" customWidth="1"/>
    <col min="8964" max="8969" width="6.28515625" style="112" customWidth="1"/>
    <col min="8970" max="8978" width="5.7109375" style="112" customWidth="1"/>
    <col min="8979" max="8980" width="7.140625" style="112" customWidth="1"/>
    <col min="8981" max="8981" width="9.140625" style="112"/>
    <col min="8982" max="8982" width="14.140625" style="112" customWidth="1"/>
    <col min="8983" max="9216" width="9.140625" style="112"/>
    <col min="9217" max="9217" width="8" style="112" customWidth="1"/>
    <col min="9218" max="9218" width="35" style="112" customWidth="1"/>
    <col min="9219" max="9219" width="8.28515625" style="112" customWidth="1"/>
    <col min="9220" max="9225" width="6.28515625" style="112" customWidth="1"/>
    <col min="9226" max="9234" width="5.7109375" style="112" customWidth="1"/>
    <col min="9235" max="9236" width="7.140625" style="112" customWidth="1"/>
    <col min="9237" max="9237" width="9.140625" style="112"/>
    <col min="9238" max="9238" width="14.140625" style="112" customWidth="1"/>
    <col min="9239" max="9472" width="9.140625" style="112"/>
    <col min="9473" max="9473" width="8" style="112" customWidth="1"/>
    <col min="9474" max="9474" width="35" style="112" customWidth="1"/>
    <col min="9475" max="9475" width="8.28515625" style="112" customWidth="1"/>
    <col min="9476" max="9481" width="6.28515625" style="112" customWidth="1"/>
    <col min="9482" max="9490" width="5.7109375" style="112" customWidth="1"/>
    <col min="9491" max="9492" width="7.140625" style="112" customWidth="1"/>
    <col min="9493" max="9493" width="9.140625" style="112"/>
    <col min="9494" max="9494" width="14.140625" style="112" customWidth="1"/>
    <col min="9495" max="9728" width="9.140625" style="112"/>
    <col min="9729" max="9729" width="8" style="112" customWidth="1"/>
    <col min="9730" max="9730" width="35" style="112" customWidth="1"/>
    <col min="9731" max="9731" width="8.28515625" style="112" customWidth="1"/>
    <col min="9732" max="9737" width="6.28515625" style="112" customWidth="1"/>
    <col min="9738" max="9746" width="5.7109375" style="112" customWidth="1"/>
    <col min="9747" max="9748" width="7.140625" style="112" customWidth="1"/>
    <col min="9749" max="9749" width="9.140625" style="112"/>
    <col min="9750" max="9750" width="14.140625" style="112" customWidth="1"/>
    <col min="9751" max="9984" width="9.140625" style="112"/>
    <col min="9985" max="9985" width="8" style="112" customWidth="1"/>
    <col min="9986" max="9986" width="35" style="112" customWidth="1"/>
    <col min="9987" max="9987" width="8.28515625" style="112" customWidth="1"/>
    <col min="9988" max="9993" width="6.28515625" style="112" customWidth="1"/>
    <col min="9994" max="10002" width="5.7109375" style="112" customWidth="1"/>
    <col min="10003" max="10004" width="7.140625" style="112" customWidth="1"/>
    <col min="10005" max="10005" width="9.140625" style="112"/>
    <col min="10006" max="10006" width="14.140625" style="112" customWidth="1"/>
    <col min="10007" max="10240" width="9.140625" style="112"/>
    <col min="10241" max="10241" width="8" style="112" customWidth="1"/>
    <col min="10242" max="10242" width="35" style="112" customWidth="1"/>
    <col min="10243" max="10243" width="8.28515625" style="112" customWidth="1"/>
    <col min="10244" max="10249" width="6.28515625" style="112" customWidth="1"/>
    <col min="10250" max="10258" width="5.7109375" style="112" customWidth="1"/>
    <col min="10259" max="10260" width="7.140625" style="112" customWidth="1"/>
    <col min="10261" max="10261" width="9.140625" style="112"/>
    <col min="10262" max="10262" width="14.140625" style="112" customWidth="1"/>
    <col min="10263" max="10496" width="9.140625" style="112"/>
    <col min="10497" max="10497" width="8" style="112" customWidth="1"/>
    <col min="10498" max="10498" width="35" style="112" customWidth="1"/>
    <col min="10499" max="10499" width="8.28515625" style="112" customWidth="1"/>
    <col min="10500" max="10505" width="6.28515625" style="112" customWidth="1"/>
    <col min="10506" max="10514" width="5.7109375" style="112" customWidth="1"/>
    <col min="10515" max="10516" width="7.140625" style="112" customWidth="1"/>
    <col min="10517" max="10517" width="9.140625" style="112"/>
    <col min="10518" max="10518" width="14.140625" style="112" customWidth="1"/>
    <col min="10519" max="10752" width="9.140625" style="112"/>
    <col min="10753" max="10753" width="8" style="112" customWidth="1"/>
    <col min="10754" max="10754" width="35" style="112" customWidth="1"/>
    <col min="10755" max="10755" width="8.28515625" style="112" customWidth="1"/>
    <col min="10756" max="10761" width="6.28515625" style="112" customWidth="1"/>
    <col min="10762" max="10770" width="5.7109375" style="112" customWidth="1"/>
    <col min="10771" max="10772" width="7.140625" style="112" customWidth="1"/>
    <col min="10773" max="10773" width="9.140625" style="112"/>
    <col min="10774" max="10774" width="14.140625" style="112" customWidth="1"/>
    <col min="10775" max="11008" width="9.140625" style="112"/>
    <col min="11009" max="11009" width="8" style="112" customWidth="1"/>
    <col min="11010" max="11010" width="35" style="112" customWidth="1"/>
    <col min="11011" max="11011" width="8.28515625" style="112" customWidth="1"/>
    <col min="11012" max="11017" width="6.28515625" style="112" customWidth="1"/>
    <col min="11018" max="11026" width="5.7109375" style="112" customWidth="1"/>
    <col min="11027" max="11028" width="7.140625" style="112" customWidth="1"/>
    <col min="11029" max="11029" width="9.140625" style="112"/>
    <col min="11030" max="11030" width="14.140625" style="112" customWidth="1"/>
    <col min="11031" max="11264" width="9.140625" style="112"/>
    <col min="11265" max="11265" width="8" style="112" customWidth="1"/>
    <col min="11266" max="11266" width="35" style="112" customWidth="1"/>
    <col min="11267" max="11267" width="8.28515625" style="112" customWidth="1"/>
    <col min="11268" max="11273" width="6.28515625" style="112" customWidth="1"/>
    <col min="11274" max="11282" width="5.7109375" style="112" customWidth="1"/>
    <col min="11283" max="11284" width="7.140625" style="112" customWidth="1"/>
    <col min="11285" max="11285" width="9.140625" style="112"/>
    <col min="11286" max="11286" width="14.140625" style="112" customWidth="1"/>
    <col min="11287" max="11520" width="9.140625" style="112"/>
    <col min="11521" max="11521" width="8" style="112" customWidth="1"/>
    <col min="11522" max="11522" width="35" style="112" customWidth="1"/>
    <col min="11523" max="11523" width="8.28515625" style="112" customWidth="1"/>
    <col min="11524" max="11529" width="6.28515625" style="112" customWidth="1"/>
    <col min="11530" max="11538" width="5.7109375" style="112" customWidth="1"/>
    <col min="11539" max="11540" width="7.140625" style="112" customWidth="1"/>
    <col min="11541" max="11541" width="9.140625" style="112"/>
    <col min="11542" max="11542" width="14.140625" style="112" customWidth="1"/>
    <col min="11543" max="11776" width="9.140625" style="112"/>
    <col min="11777" max="11777" width="8" style="112" customWidth="1"/>
    <col min="11778" max="11778" width="35" style="112" customWidth="1"/>
    <col min="11779" max="11779" width="8.28515625" style="112" customWidth="1"/>
    <col min="11780" max="11785" width="6.28515625" style="112" customWidth="1"/>
    <col min="11786" max="11794" width="5.7109375" style="112" customWidth="1"/>
    <col min="11795" max="11796" width="7.140625" style="112" customWidth="1"/>
    <col min="11797" max="11797" width="9.140625" style="112"/>
    <col min="11798" max="11798" width="14.140625" style="112" customWidth="1"/>
    <col min="11799" max="12032" width="9.140625" style="112"/>
    <col min="12033" max="12033" width="8" style="112" customWidth="1"/>
    <col min="12034" max="12034" width="35" style="112" customWidth="1"/>
    <col min="12035" max="12035" width="8.28515625" style="112" customWidth="1"/>
    <col min="12036" max="12041" width="6.28515625" style="112" customWidth="1"/>
    <col min="12042" max="12050" width="5.7109375" style="112" customWidth="1"/>
    <col min="12051" max="12052" width="7.140625" style="112" customWidth="1"/>
    <col min="12053" max="12053" width="9.140625" style="112"/>
    <col min="12054" max="12054" width="14.140625" style="112" customWidth="1"/>
    <col min="12055" max="12288" width="9.140625" style="112"/>
    <col min="12289" max="12289" width="8" style="112" customWidth="1"/>
    <col min="12290" max="12290" width="35" style="112" customWidth="1"/>
    <col min="12291" max="12291" width="8.28515625" style="112" customWidth="1"/>
    <col min="12292" max="12297" width="6.28515625" style="112" customWidth="1"/>
    <col min="12298" max="12306" width="5.7109375" style="112" customWidth="1"/>
    <col min="12307" max="12308" width="7.140625" style="112" customWidth="1"/>
    <col min="12309" max="12309" width="9.140625" style="112"/>
    <col min="12310" max="12310" width="14.140625" style="112" customWidth="1"/>
    <col min="12311" max="12544" width="9.140625" style="112"/>
    <col min="12545" max="12545" width="8" style="112" customWidth="1"/>
    <col min="12546" max="12546" width="35" style="112" customWidth="1"/>
    <col min="12547" max="12547" width="8.28515625" style="112" customWidth="1"/>
    <col min="12548" max="12553" width="6.28515625" style="112" customWidth="1"/>
    <col min="12554" max="12562" width="5.7109375" style="112" customWidth="1"/>
    <col min="12563" max="12564" width="7.140625" style="112" customWidth="1"/>
    <col min="12565" max="12565" width="9.140625" style="112"/>
    <col min="12566" max="12566" width="14.140625" style="112" customWidth="1"/>
    <col min="12567" max="12800" width="9.140625" style="112"/>
    <col min="12801" max="12801" width="8" style="112" customWidth="1"/>
    <col min="12802" max="12802" width="35" style="112" customWidth="1"/>
    <col min="12803" max="12803" width="8.28515625" style="112" customWidth="1"/>
    <col min="12804" max="12809" width="6.28515625" style="112" customWidth="1"/>
    <col min="12810" max="12818" width="5.7109375" style="112" customWidth="1"/>
    <col min="12819" max="12820" width="7.140625" style="112" customWidth="1"/>
    <col min="12821" max="12821" width="9.140625" style="112"/>
    <col min="12822" max="12822" width="14.140625" style="112" customWidth="1"/>
    <col min="12823" max="13056" width="9.140625" style="112"/>
    <col min="13057" max="13057" width="8" style="112" customWidth="1"/>
    <col min="13058" max="13058" width="35" style="112" customWidth="1"/>
    <col min="13059" max="13059" width="8.28515625" style="112" customWidth="1"/>
    <col min="13060" max="13065" width="6.28515625" style="112" customWidth="1"/>
    <col min="13066" max="13074" width="5.7109375" style="112" customWidth="1"/>
    <col min="13075" max="13076" width="7.140625" style="112" customWidth="1"/>
    <col min="13077" max="13077" width="9.140625" style="112"/>
    <col min="13078" max="13078" width="14.140625" style="112" customWidth="1"/>
    <col min="13079" max="13312" width="9.140625" style="112"/>
    <col min="13313" max="13313" width="8" style="112" customWidth="1"/>
    <col min="13314" max="13314" width="35" style="112" customWidth="1"/>
    <col min="13315" max="13315" width="8.28515625" style="112" customWidth="1"/>
    <col min="13316" max="13321" width="6.28515625" style="112" customWidth="1"/>
    <col min="13322" max="13330" width="5.7109375" style="112" customWidth="1"/>
    <col min="13331" max="13332" width="7.140625" style="112" customWidth="1"/>
    <col min="13333" max="13333" width="9.140625" style="112"/>
    <col min="13334" max="13334" width="14.140625" style="112" customWidth="1"/>
    <col min="13335" max="13568" width="9.140625" style="112"/>
    <col min="13569" max="13569" width="8" style="112" customWidth="1"/>
    <col min="13570" max="13570" width="35" style="112" customWidth="1"/>
    <col min="13571" max="13571" width="8.28515625" style="112" customWidth="1"/>
    <col min="13572" max="13577" width="6.28515625" style="112" customWidth="1"/>
    <col min="13578" max="13586" width="5.7109375" style="112" customWidth="1"/>
    <col min="13587" max="13588" width="7.140625" style="112" customWidth="1"/>
    <col min="13589" max="13589" width="9.140625" style="112"/>
    <col min="13590" max="13590" width="14.140625" style="112" customWidth="1"/>
    <col min="13591" max="13824" width="9.140625" style="112"/>
    <col min="13825" max="13825" width="8" style="112" customWidth="1"/>
    <col min="13826" max="13826" width="35" style="112" customWidth="1"/>
    <col min="13827" max="13827" width="8.28515625" style="112" customWidth="1"/>
    <col min="13828" max="13833" width="6.28515625" style="112" customWidth="1"/>
    <col min="13834" max="13842" width="5.7109375" style="112" customWidth="1"/>
    <col min="13843" max="13844" width="7.140625" style="112" customWidth="1"/>
    <col min="13845" max="13845" width="9.140625" style="112"/>
    <col min="13846" max="13846" width="14.140625" style="112" customWidth="1"/>
    <col min="13847" max="14080" width="9.140625" style="112"/>
    <col min="14081" max="14081" width="8" style="112" customWidth="1"/>
    <col min="14082" max="14082" width="35" style="112" customWidth="1"/>
    <col min="14083" max="14083" width="8.28515625" style="112" customWidth="1"/>
    <col min="14084" max="14089" width="6.28515625" style="112" customWidth="1"/>
    <col min="14090" max="14098" width="5.7109375" style="112" customWidth="1"/>
    <col min="14099" max="14100" width="7.140625" style="112" customWidth="1"/>
    <col min="14101" max="14101" width="9.140625" style="112"/>
    <col min="14102" max="14102" width="14.140625" style="112" customWidth="1"/>
    <col min="14103" max="14336" width="9.140625" style="112"/>
    <col min="14337" max="14337" width="8" style="112" customWidth="1"/>
    <col min="14338" max="14338" width="35" style="112" customWidth="1"/>
    <col min="14339" max="14339" width="8.28515625" style="112" customWidth="1"/>
    <col min="14340" max="14345" width="6.28515625" style="112" customWidth="1"/>
    <col min="14346" max="14354" width="5.7109375" style="112" customWidth="1"/>
    <col min="14355" max="14356" width="7.140625" style="112" customWidth="1"/>
    <col min="14357" max="14357" width="9.140625" style="112"/>
    <col min="14358" max="14358" width="14.140625" style="112" customWidth="1"/>
    <col min="14359" max="14592" width="9.140625" style="112"/>
    <col min="14593" max="14593" width="8" style="112" customWidth="1"/>
    <col min="14594" max="14594" width="35" style="112" customWidth="1"/>
    <col min="14595" max="14595" width="8.28515625" style="112" customWidth="1"/>
    <col min="14596" max="14601" width="6.28515625" style="112" customWidth="1"/>
    <col min="14602" max="14610" width="5.7109375" style="112" customWidth="1"/>
    <col min="14611" max="14612" width="7.140625" style="112" customWidth="1"/>
    <col min="14613" max="14613" width="9.140625" style="112"/>
    <col min="14614" max="14614" width="14.140625" style="112" customWidth="1"/>
    <col min="14615" max="14848" width="9.140625" style="112"/>
    <col min="14849" max="14849" width="8" style="112" customWidth="1"/>
    <col min="14850" max="14850" width="35" style="112" customWidth="1"/>
    <col min="14851" max="14851" width="8.28515625" style="112" customWidth="1"/>
    <col min="14852" max="14857" width="6.28515625" style="112" customWidth="1"/>
    <col min="14858" max="14866" width="5.7109375" style="112" customWidth="1"/>
    <col min="14867" max="14868" width="7.140625" style="112" customWidth="1"/>
    <col min="14869" max="14869" width="9.140625" style="112"/>
    <col min="14870" max="14870" width="14.140625" style="112" customWidth="1"/>
    <col min="14871" max="15104" width="9.140625" style="112"/>
    <col min="15105" max="15105" width="8" style="112" customWidth="1"/>
    <col min="15106" max="15106" width="35" style="112" customWidth="1"/>
    <col min="15107" max="15107" width="8.28515625" style="112" customWidth="1"/>
    <col min="15108" max="15113" width="6.28515625" style="112" customWidth="1"/>
    <col min="15114" max="15122" width="5.7109375" style="112" customWidth="1"/>
    <col min="15123" max="15124" width="7.140625" style="112" customWidth="1"/>
    <col min="15125" max="15125" width="9.140625" style="112"/>
    <col min="15126" max="15126" width="14.140625" style="112" customWidth="1"/>
    <col min="15127" max="15360" width="9.140625" style="112"/>
    <col min="15361" max="15361" width="8" style="112" customWidth="1"/>
    <col min="15362" max="15362" width="35" style="112" customWidth="1"/>
    <col min="15363" max="15363" width="8.28515625" style="112" customWidth="1"/>
    <col min="15364" max="15369" width="6.28515625" style="112" customWidth="1"/>
    <col min="15370" max="15378" width="5.7109375" style="112" customWidth="1"/>
    <col min="15379" max="15380" width="7.140625" style="112" customWidth="1"/>
    <col min="15381" max="15381" width="9.140625" style="112"/>
    <col min="15382" max="15382" width="14.140625" style="112" customWidth="1"/>
    <col min="15383" max="15616" width="9.140625" style="112"/>
    <col min="15617" max="15617" width="8" style="112" customWidth="1"/>
    <col min="15618" max="15618" width="35" style="112" customWidth="1"/>
    <col min="15619" max="15619" width="8.28515625" style="112" customWidth="1"/>
    <col min="15620" max="15625" width="6.28515625" style="112" customWidth="1"/>
    <col min="15626" max="15634" width="5.7109375" style="112" customWidth="1"/>
    <col min="15635" max="15636" width="7.140625" style="112" customWidth="1"/>
    <col min="15637" max="15637" width="9.140625" style="112"/>
    <col min="15638" max="15638" width="14.140625" style="112" customWidth="1"/>
    <col min="15639" max="15872" width="9.140625" style="112"/>
    <col min="15873" max="15873" width="8" style="112" customWidth="1"/>
    <col min="15874" max="15874" width="35" style="112" customWidth="1"/>
    <col min="15875" max="15875" width="8.28515625" style="112" customWidth="1"/>
    <col min="15876" max="15881" width="6.28515625" style="112" customWidth="1"/>
    <col min="15882" max="15890" width="5.7109375" style="112" customWidth="1"/>
    <col min="15891" max="15892" width="7.140625" style="112" customWidth="1"/>
    <col min="15893" max="15893" width="9.140625" style="112"/>
    <col min="15894" max="15894" width="14.140625" style="112" customWidth="1"/>
    <col min="15895" max="16128" width="9.140625" style="112"/>
    <col min="16129" max="16129" width="8" style="112" customWidth="1"/>
    <col min="16130" max="16130" width="35" style="112" customWidth="1"/>
    <col min="16131" max="16131" width="8.28515625" style="112" customWidth="1"/>
    <col min="16132" max="16137" width="6.28515625" style="112" customWidth="1"/>
    <col min="16138" max="16146" width="5.7109375" style="112" customWidth="1"/>
    <col min="16147" max="16148" width="7.140625" style="112" customWidth="1"/>
    <col min="16149" max="16149" width="9.140625" style="112"/>
    <col min="16150" max="16150" width="14.140625" style="112" customWidth="1"/>
    <col min="16151" max="16384" width="9.140625" style="112"/>
  </cols>
  <sheetData>
    <row r="1" spans="1:20" x14ac:dyDescent="0.2">
      <c r="A1" s="160" t="s">
        <v>492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 t="s">
        <v>493</v>
      </c>
      <c r="M1" s="160"/>
      <c r="N1" s="160"/>
      <c r="O1" s="160"/>
      <c r="P1" s="160"/>
      <c r="Q1" s="160"/>
      <c r="R1" s="160"/>
      <c r="S1" s="160"/>
      <c r="T1" s="160"/>
    </row>
    <row r="2" spans="1:20" ht="9.75" customHeight="1" thickBot="1" x14ac:dyDescent="0.25">
      <c r="A2" s="161"/>
      <c r="B2" s="159"/>
      <c r="C2" s="159"/>
      <c r="D2" s="159"/>
      <c r="E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</row>
    <row r="3" spans="1:20" ht="42" customHeight="1" thickBot="1" x14ac:dyDescent="0.25">
      <c r="A3" s="1225" t="s">
        <v>0</v>
      </c>
      <c r="B3" s="1406" t="s">
        <v>1</v>
      </c>
      <c r="C3" s="1408" t="s">
        <v>494</v>
      </c>
      <c r="D3" s="1409"/>
      <c r="E3" s="1409"/>
      <c r="F3" s="1409"/>
      <c r="G3" s="1409"/>
      <c r="H3" s="1409"/>
      <c r="I3" s="1409"/>
      <c r="J3" s="1409"/>
      <c r="K3" s="1409"/>
      <c r="L3" s="1409"/>
      <c r="M3" s="1409"/>
      <c r="N3" s="1409"/>
      <c r="O3" s="1409"/>
      <c r="P3" s="1409"/>
      <c r="Q3" s="1409"/>
      <c r="R3" s="1410"/>
      <c r="S3" s="1392" t="s">
        <v>495</v>
      </c>
      <c r="T3" s="1394" t="s">
        <v>496</v>
      </c>
    </row>
    <row r="4" spans="1:20" ht="13.5" thickBot="1" x14ac:dyDescent="0.25">
      <c r="A4" s="1405"/>
      <c r="B4" s="1407"/>
      <c r="C4" s="162"/>
      <c r="D4" s="163" t="s">
        <v>497</v>
      </c>
      <c r="E4" s="163" t="s">
        <v>498</v>
      </c>
      <c r="F4" s="163" t="s">
        <v>499</v>
      </c>
      <c r="G4" s="163" t="s">
        <v>500</v>
      </c>
      <c r="H4" s="163" t="s">
        <v>501</v>
      </c>
      <c r="I4" s="164" t="s">
        <v>502</v>
      </c>
      <c r="J4" s="165" t="s">
        <v>503</v>
      </c>
      <c r="K4" s="165" t="s">
        <v>504</v>
      </c>
      <c r="L4" s="165" t="s">
        <v>505</v>
      </c>
      <c r="M4" s="165" t="s">
        <v>506</v>
      </c>
      <c r="N4" s="165" t="s">
        <v>507</v>
      </c>
      <c r="O4" s="165" t="s">
        <v>508</v>
      </c>
      <c r="P4" s="165" t="s">
        <v>509</v>
      </c>
      <c r="Q4" s="165" t="s">
        <v>510</v>
      </c>
      <c r="R4" s="166" t="s">
        <v>511</v>
      </c>
      <c r="S4" s="1393"/>
      <c r="T4" s="1395"/>
    </row>
    <row r="5" spans="1:20" ht="13.5" customHeight="1" thickBot="1" x14ac:dyDescent="0.25">
      <c r="A5" s="1396" t="s">
        <v>512</v>
      </c>
      <c r="B5" s="1397"/>
      <c r="C5" s="167" t="s">
        <v>13</v>
      </c>
      <c r="D5" s="168">
        <v>1495</v>
      </c>
      <c r="E5" s="168">
        <v>1415</v>
      </c>
      <c r="F5" s="168">
        <v>1379</v>
      </c>
      <c r="G5" s="168">
        <v>1525</v>
      </c>
      <c r="H5" s="168">
        <v>1583</v>
      </c>
      <c r="I5" s="169">
        <v>1543</v>
      </c>
      <c r="J5" s="170">
        <v>1440</v>
      </c>
      <c r="K5" s="170">
        <v>1441</v>
      </c>
      <c r="L5" s="170">
        <v>1549</v>
      </c>
      <c r="M5" s="170">
        <v>2158</v>
      </c>
      <c r="N5" s="170">
        <v>2342</v>
      </c>
      <c r="O5" s="170">
        <v>2171</v>
      </c>
      <c r="P5" s="170">
        <v>2022</v>
      </c>
      <c r="Q5" s="170">
        <v>1832</v>
      </c>
      <c r="R5" s="171">
        <v>1711</v>
      </c>
      <c r="S5" s="172">
        <f t="shared" ref="S5:S68" si="0">AVERAGE(Q5:R5)</f>
        <v>1771.5</v>
      </c>
      <c r="T5" s="173">
        <f>IF(Q5+R5=0,"",S5/$S$547*100)</f>
        <v>2.3973043013444659</v>
      </c>
    </row>
    <row r="6" spans="1:20" ht="13.5" customHeight="1" thickBot="1" x14ac:dyDescent="0.25">
      <c r="A6" s="1398"/>
      <c r="B6" s="1399"/>
      <c r="C6" s="167" t="s">
        <v>14</v>
      </c>
      <c r="D6" s="168">
        <v>1372</v>
      </c>
      <c r="E6" s="168">
        <v>1294</v>
      </c>
      <c r="F6" s="168">
        <v>1282</v>
      </c>
      <c r="G6" s="168">
        <v>1421</v>
      </c>
      <c r="H6" s="168">
        <v>1461</v>
      </c>
      <c r="I6" s="169">
        <v>1422</v>
      </c>
      <c r="J6" s="170">
        <v>1325</v>
      </c>
      <c r="K6" s="174">
        <v>1307</v>
      </c>
      <c r="L6" s="174">
        <v>1452</v>
      </c>
      <c r="M6" s="174">
        <v>1979</v>
      </c>
      <c r="N6" s="174">
        <v>2160</v>
      </c>
      <c r="O6" s="174">
        <v>2015</v>
      </c>
      <c r="P6" s="174">
        <v>1906</v>
      </c>
      <c r="Q6" s="174">
        <v>1712</v>
      </c>
      <c r="R6" s="175">
        <v>1576</v>
      </c>
      <c r="S6" s="176">
        <f t="shared" si="0"/>
        <v>1644</v>
      </c>
      <c r="T6" s="177">
        <f>IF(P6+Q6+R6=0,"",S6/$S$548*100)</f>
        <v>3.6344744492466865</v>
      </c>
    </row>
    <row r="7" spans="1:20" ht="13.5" customHeight="1" x14ac:dyDescent="0.2">
      <c r="A7" s="1400" t="s">
        <v>17</v>
      </c>
      <c r="B7" s="1402" t="s">
        <v>34</v>
      </c>
      <c r="C7" s="178" t="s">
        <v>13</v>
      </c>
      <c r="D7" s="179">
        <v>85</v>
      </c>
      <c r="E7" s="180">
        <v>77</v>
      </c>
      <c r="F7" s="180">
        <v>70</v>
      </c>
      <c r="G7" s="181">
        <v>69</v>
      </c>
      <c r="H7" s="181">
        <v>45</v>
      </c>
      <c r="I7" s="182">
        <v>48</v>
      </c>
      <c r="J7" s="183">
        <v>60</v>
      </c>
      <c r="K7" s="184">
        <v>51</v>
      </c>
      <c r="L7" s="184">
        <v>47</v>
      </c>
      <c r="M7" s="184">
        <v>38</v>
      </c>
      <c r="N7" s="184">
        <v>51</v>
      </c>
      <c r="O7" s="185">
        <v>31</v>
      </c>
      <c r="P7" s="185">
        <v>36</v>
      </c>
      <c r="Q7" s="185">
        <v>31</v>
      </c>
      <c r="R7" s="186">
        <v>44</v>
      </c>
      <c r="S7" s="187">
        <f t="shared" si="0"/>
        <v>37.5</v>
      </c>
      <c r="T7" s="188">
        <f>IF(P7+Q7+R7=0,"",S7/$S$547*100)</f>
        <v>5.0747339147850679E-2</v>
      </c>
    </row>
    <row r="8" spans="1:20" ht="13.5" customHeight="1" x14ac:dyDescent="0.2">
      <c r="A8" s="1401"/>
      <c r="B8" s="1403"/>
      <c r="C8" s="189" t="s">
        <v>14</v>
      </c>
      <c r="D8" s="190">
        <v>77</v>
      </c>
      <c r="E8" s="190">
        <v>71</v>
      </c>
      <c r="F8" s="191">
        <v>67</v>
      </c>
      <c r="G8" s="192">
        <v>66</v>
      </c>
      <c r="H8" s="192">
        <v>45</v>
      </c>
      <c r="I8" s="193">
        <v>44</v>
      </c>
      <c r="J8" s="194">
        <v>55</v>
      </c>
      <c r="K8" s="195">
        <v>48</v>
      </c>
      <c r="L8" s="195">
        <v>47</v>
      </c>
      <c r="M8" s="195">
        <v>38</v>
      </c>
      <c r="N8" s="195">
        <v>47</v>
      </c>
      <c r="O8" s="196">
        <v>29</v>
      </c>
      <c r="P8" s="196">
        <v>34</v>
      </c>
      <c r="Q8" s="196">
        <v>30</v>
      </c>
      <c r="R8" s="197">
        <v>43</v>
      </c>
      <c r="S8" s="198">
        <f t="shared" si="0"/>
        <v>36.5</v>
      </c>
      <c r="T8" s="199">
        <f>IF(P8+Q8+R8=0,"",S8/$S$548*100)</f>
        <v>8.0692407176097353E-2</v>
      </c>
    </row>
    <row r="9" spans="1:20" ht="13.5" customHeight="1" x14ac:dyDescent="0.2">
      <c r="A9" s="1404" t="s">
        <v>513</v>
      </c>
      <c r="B9" s="1404" t="s">
        <v>514</v>
      </c>
      <c r="C9" s="178" t="s">
        <v>13</v>
      </c>
      <c r="D9" s="200">
        <v>164</v>
      </c>
      <c r="E9" s="190">
        <v>157</v>
      </c>
      <c r="F9" s="191">
        <v>162</v>
      </c>
      <c r="G9" s="192">
        <v>166</v>
      </c>
      <c r="H9" s="192">
        <v>158</v>
      </c>
      <c r="I9" s="193">
        <v>141</v>
      </c>
      <c r="J9" s="194">
        <v>137</v>
      </c>
      <c r="K9" s="195">
        <v>151</v>
      </c>
      <c r="L9" s="195">
        <v>163</v>
      </c>
      <c r="M9" s="195">
        <v>126</v>
      </c>
      <c r="N9" s="195">
        <v>119</v>
      </c>
      <c r="O9" s="196">
        <v>134</v>
      </c>
      <c r="P9" s="196">
        <v>106</v>
      </c>
      <c r="Q9" s="196">
        <v>108</v>
      </c>
      <c r="R9" s="197">
        <v>89</v>
      </c>
      <c r="S9" s="198">
        <f t="shared" si="0"/>
        <v>98.5</v>
      </c>
      <c r="T9" s="201">
        <f>IF(P9+Q9+R9=0,"",S9/$S$547*100)</f>
        <v>0.13329634416168779</v>
      </c>
    </row>
    <row r="10" spans="1:20" ht="13.5" customHeight="1" x14ac:dyDescent="0.2">
      <c r="A10" s="1401"/>
      <c r="B10" s="1401"/>
      <c r="C10" s="189" t="s">
        <v>14</v>
      </c>
      <c r="D10" s="190">
        <v>159</v>
      </c>
      <c r="E10" s="190">
        <v>153</v>
      </c>
      <c r="F10" s="191">
        <v>153</v>
      </c>
      <c r="G10" s="192">
        <v>159</v>
      </c>
      <c r="H10" s="192">
        <v>147</v>
      </c>
      <c r="I10" s="193">
        <v>139</v>
      </c>
      <c r="J10" s="194">
        <v>136</v>
      </c>
      <c r="K10" s="195">
        <v>146</v>
      </c>
      <c r="L10" s="195">
        <v>162</v>
      </c>
      <c r="M10" s="195">
        <v>121</v>
      </c>
      <c r="N10" s="195">
        <v>114</v>
      </c>
      <c r="O10" s="196">
        <v>129</v>
      </c>
      <c r="P10" s="196">
        <v>104</v>
      </c>
      <c r="Q10" s="196">
        <v>105</v>
      </c>
      <c r="R10" s="197">
        <v>88</v>
      </c>
      <c r="S10" s="198">
        <f t="shared" si="0"/>
        <v>96.5</v>
      </c>
      <c r="T10" s="199">
        <f>IF(P10+Q10+R10=0,"",S10/$S$548*100)</f>
        <v>0.21333746006831222</v>
      </c>
    </row>
    <row r="11" spans="1:20" ht="13.5" customHeight="1" x14ac:dyDescent="0.2">
      <c r="A11" s="1404" t="s">
        <v>19</v>
      </c>
      <c r="B11" s="1404" t="s">
        <v>515</v>
      </c>
      <c r="C11" s="178" t="s">
        <v>13</v>
      </c>
      <c r="D11" s="200">
        <v>28</v>
      </c>
      <c r="E11" s="190">
        <v>32</v>
      </c>
      <c r="F11" s="190">
        <v>31</v>
      </c>
      <c r="G11" s="192">
        <v>12</v>
      </c>
      <c r="H11" s="192">
        <v>28</v>
      </c>
      <c r="I11" s="193">
        <v>19</v>
      </c>
      <c r="J11" s="194">
        <v>23</v>
      </c>
      <c r="K11" s="195">
        <v>15</v>
      </c>
      <c r="L11" s="195">
        <v>21</v>
      </c>
      <c r="M11" s="195">
        <v>23</v>
      </c>
      <c r="N11" s="195">
        <v>16</v>
      </c>
      <c r="O11" s="196">
        <v>18</v>
      </c>
      <c r="P11" s="196">
        <v>22</v>
      </c>
      <c r="Q11" s="196">
        <v>17</v>
      </c>
      <c r="R11" s="197">
        <v>7</v>
      </c>
      <c r="S11" s="198">
        <f t="shared" si="0"/>
        <v>12</v>
      </c>
      <c r="T11" s="201">
        <f>IF(P11+Q11+R11=0,"",S11/$S$547*100)</f>
        <v>1.6239148527312217E-2</v>
      </c>
    </row>
    <row r="12" spans="1:20" ht="13.5" customHeight="1" x14ac:dyDescent="0.2">
      <c r="A12" s="1401"/>
      <c r="B12" s="1401"/>
      <c r="C12" s="189" t="s">
        <v>14</v>
      </c>
      <c r="D12" s="190">
        <v>26</v>
      </c>
      <c r="E12" s="190">
        <v>30</v>
      </c>
      <c r="F12" s="191">
        <v>28</v>
      </c>
      <c r="G12" s="192">
        <v>10</v>
      </c>
      <c r="H12" s="192">
        <v>27</v>
      </c>
      <c r="I12" s="193">
        <v>19</v>
      </c>
      <c r="J12" s="194">
        <v>24</v>
      </c>
      <c r="K12" s="195">
        <v>15</v>
      </c>
      <c r="L12" s="195">
        <v>21</v>
      </c>
      <c r="M12" s="195">
        <v>22</v>
      </c>
      <c r="N12" s="195">
        <v>16</v>
      </c>
      <c r="O12" s="196">
        <v>19</v>
      </c>
      <c r="P12" s="196">
        <v>22</v>
      </c>
      <c r="Q12" s="196">
        <v>20</v>
      </c>
      <c r="R12" s="197">
        <v>7</v>
      </c>
      <c r="S12" s="198">
        <f t="shared" si="0"/>
        <v>13.5</v>
      </c>
      <c r="T12" s="199">
        <f>IF(P12+Q12+R12=0,"",S12/$S$548*100)</f>
        <v>2.9845136900748342E-2</v>
      </c>
    </row>
    <row r="13" spans="1:20" ht="13.5" customHeight="1" x14ac:dyDescent="0.2">
      <c r="A13" s="1411" t="s">
        <v>516</v>
      </c>
      <c r="B13" s="1404" t="s">
        <v>517</v>
      </c>
      <c r="C13" s="178" t="s">
        <v>13</v>
      </c>
      <c r="D13" s="190">
        <v>16</v>
      </c>
      <c r="E13" s="190">
        <v>26</v>
      </c>
      <c r="F13" s="191">
        <v>22</v>
      </c>
      <c r="G13" s="192">
        <v>13</v>
      </c>
      <c r="H13" s="192">
        <v>27</v>
      </c>
      <c r="I13" s="193">
        <v>16</v>
      </c>
      <c r="J13" s="194">
        <v>13</v>
      </c>
      <c r="K13" s="195">
        <v>11</v>
      </c>
      <c r="L13" s="195">
        <v>23</v>
      </c>
      <c r="M13" s="195">
        <v>29</v>
      </c>
      <c r="N13" s="195">
        <v>18</v>
      </c>
      <c r="O13" s="196">
        <v>19</v>
      </c>
      <c r="P13" s="196">
        <v>19</v>
      </c>
      <c r="Q13" s="196">
        <v>15</v>
      </c>
      <c r="R13" s="197">
        <v>11</v>
      </c>
      <c r="S13" s="198">
        <f t="shared" si="0"/>
        <v>13</v>
      </c>
      <c r="T13" s="199">
        <f>IF(P13+Q13+R13=0,"",S13/$S$547*100)</f>
        <v>1.7592410904588237E-2</v>
      </c>
    </row>
    <row r="14" spans="1:20" ht="13.5" customHeight="1" x14ac:dyDescent="0.2">
      <c r="A14" s="1412"/>
      <c r="B14" s="1401"/>
      <c r="C14" s="189" t="s">
        <v>14</v>
      </c>
      <c r="D14" s="190">
        <v>16</v>
      </c>
      <c r="E14" s="190">
        <v>25</v>
      </c>
      <c r="F14" s="191">
        <v>23</v>
      </c>
      <c r="G14" s="192">
        <v>13</v>
      </c>
      <c r="H14" s="192">
        <v>26</v>
      </c>
      <c r="I14" s="193">
        <v>16</v>
      </c>
      <c r="J14" s="194">
        <v>14</v>
      </c>
      <c r="K14" s="195">
        <v>11</v>
      </c>
      <c r="L14" s="195">
        <v>21</v>
      </c>
      <c r="M14" s="195">
        <v>29</v>
      </c>
      <c r="N14" s="195">
        <v>17</v>
      </c>
      <c r="O14" s="196">
        <v>19</v>
      </c>
      <c r="P14" s="196">
        <v>19</v>
      </c>
      <c r="Q14" s="196">
        <v>15</v>
      </c>
      <c r="R14" s="197">
        <v>10</v>
      </c>
      <c r="S14" s="198">
        <f t="shared" si="0"/>
        <v>12.5</v>
      </c>
      <c r="T14" s="199">
        <f>IF(P14+Q14+R14=0,"",S14/$S$548*100)</f>
        <v>2.7634386019211421E-2</v>
      </c>
    </row>
    <row r="15" spans="1:20" ht="13.5" customHeight="1" x14ac:dyDescent="0.2">
      <c r="A15" s="1404" t="s">
        <v>518</v>
      </c>
      <c r="B15" s="1404" t="s">
        <v>40</v>
      </c>
      <c r="C15" s="178" t="s">
        <v>13</v>
      </c>
      <c r="D15" s="200">
        <v>1</v>
      </c>
      <c r="E15" s="190">
        <v>3</v>
      </c>
      <c r="F15" s="191">
        <v>1</v>
      </c>
      <c r="G15" s="192">
        <v>0</v>
      </c>
      <c r="H15" s="192">
        <v>0</v>
      </c>
      <c r="I15" s="193">
        <v>1</v>
      </c>
      <c r="J15" s="194">
        <v>1</v>
      </c>
      <c r="K15" s="195"/>
      <c r="L15" s="195">
        <v>0</v>
      </c>
      <c r="M15" s="195"/>
      <c r="N15" s="195">
        <v>1</v>
      </c>
      <c r="O15" s="196">
        <v>1</v>
      </c>
      <c r="P15" s="196">
        <v>0</v>
      </c>
      <c r="Q15" s="196"/>
      <c r="R15" s="197">
        <v>1</v>
      </c>
      <c r="S15" s="198">
        <f t="shared" si="0"/>
        <v>1</v>
      </c>
      <c r="T15" s="201">
        <f>IF(P15+Q15+R15=0,"",S15/$S$547*100)</f>
        <v>1.3532623772760182E-3</v>
      </c>
    </row>
    <row r="16" spans="1:20" ht="13.5" customHeight="1" x14ac:dyDescent="0.2">
      <c r="A16" s="1401"/>
      <c r="B16" s="1401"/>
      <c r="C16" s="189" t="s">
        <v>14</v>
      </c>
      <c r="D16" s="190">
        <v>1</v>
      </c>
      <c r="E16" s="190">
        <v>3</v>
      </c>
      <c r="F16" s="191">
        <v>1</v>
      </c>
      <c r="G16" s="192">
        <v>0</v>
      </c>
      <c r="H16" s="192">
        <v>0</v>
      </c>
      <c r="I16" s="193">
        <v>1</v>
      </c>
      <c r="J16" s="194">
        <v>1</v>
      </c>
      <c r="K16" s="195"/>
      <c r="L16" s="195">
        <v>0</v>
      </c>
      <c r="M16" s="195"/>
      <c r="N16" s="195">
        <v>1</v>
      </c>
      <c r="O16" s="196">
        <v>1</v>
      </c>
      <c r="P16" s="196">
        <v>0</v>
      </c>
      <c r="Q16" s="196"/>
      <c r="R16" s="197">
        <v>1</v>
      </c>
      <c r="S16" s="198">
        <f t="shared" si="0"/>
        <v>1</v>
      </c>
      <c r="T16" s="199">
        <f>IF(P16+Q16+R16=0,"",S16/$S$548*100)</f>
        <v>2.2107508815369143E-3</v>
      </c>
    </row>
    <row r="17" spans="1:20" ht="13.5" customHeight="1" x14ac:dyDescent="0.2">
      <c r="A17" s="1404" t="s">
        <v>519</v>
      </c>
      <c r="B17" s="1404" t="s">
        <v>520</v>
      </c>
      <c r="C17" s="178" t="s">
        <v>13</v>
      </c>
      <c r="D17" s="200">
        <v>10</v>
      </c>
      <c r="E17" s="190">
        <v>4</v>
      </c>
      <c r="F17" s="191">
        <v>6</v>
      </c>
      <c r="G17" s="192">
        <v>1</v>
      </c>
      <c r="H17" s="192">
        <v>7</v>
      </c>
      <c r="I17" s="193">
        <v>3</v>
      </c>
      <c r="J17" s="194">
        <v>0</v>
      </c>
      <c r="K17" s="195">
        <v>2</v>
      </c>
      <c r="L17" s="195">
        <v>6</v>
      </c>
      <c r="M17" s="195">
        <v>1</v>
      </c>
      <c r="N17" s="195">
        <v>4</v>
      </c>
      <c r="O17" s="196">
        <v>2</v>
      </c>
      <c r="P17" s="196">
        <v>4</v>
      </c>
      <c r="Q17" s="196">
        <v>1</v>
      </c>
      <c r="R17" s="197"/>
      <c r="S17" s="198">
        <f t="shared" si="0"/>
        <v>1</v>
      </c>
      <c r="T17" s="201">
        <f>IF(P17+Q17+R17=0,"",S17/$S$547*100)</f>
        <v>1.3532623772760182E-3</v>
      </c>
    </row>
    <row r="18" spans="1:20" ht="13.5" customHeight="1" x14ac:dyDescent="0.2">
      <c r="A18" s="1401"/>
      <c r="B18" s="1401"/>
      <c r="C18" s="189" t="s">
        <v>14</v>
      </c>
      <c r="D18" s="190">
        <v>8</v>
      </c>
      <c r="E18" s="200">
        <v>4</v>
      </c>
      <c r="F18" s="191">
        <v>5</v>
      </c>
      <c r="G18" s="192">
        <v>1</v>
      </c>
      <c r="H18" s="192">
        <v>7</v>
      </c>
      <c r="I18" s="193">
        <v>3</v>
      </c>
      <c r="J18" s="194">
        <v>0</v>
      </c>
      <c r="K18" s="195">
        <v>1</v>
      </c>
      <c r="L18" s="195">
        <v>6</v>
      </c>
      <c r="M18" s="195">
        <v>1</v>
      </c>
      <c r="N18" s="195">
        <v>4</v>
      </c>
      <c r="O18" s="196">
        <v>2</v>
      </c>
      <c r="P18" s="196">
        <v>4</v>
      </c>
      <c r="Q18" s="196">
        <v>1</v>
      </c>
      <c r="R18" s="197"/>
      <c r="S18" s="198">
        <f t="shared" si="0"/>
        <v>1</v>
      </c>
      <c r="T18" s="199">
        <f>IF(P18+Q18+R18=0,"",S18/$S$548*100)</f>
        <v>2.2107508815369143E-3</v>
      </c>
    </row>
    <row r="19" spans="1:20" ht="13.5" hidden="1" customHeight="1" x14ac:dyDescent="0.2">
      <c r="A19" s="1404" t="s">
        <v>521</v>
      </c>
      <c r="B19" s="1404" t="s">
        <v>522</v>
      </c>
      <c r="C19" s="178" t="s">
        <v>13</v>
      </c>
      <c r="D19" s="200">
        <v>0</v>
      </c>
      <c r="E19" s="200">
        <v>0</v>
      </c>
      <c r="F19" s="191">
        <v>0</v>
      </c>
      <c r="G19" s="192">
        <v>0</v>
      </c>
      <c r="H19" s="192">
        <v>0</v>
      </c>
      <c r="I19" s="193">
        <v>0</v>
      </c>
      <c r="J19" s="194">
        <v>0</v>
      </c>
      <c r="K19" s="195"/>
      <c r="L19" s="195">
        <v>0</v>
      </c>
      <c r="M19" s="195"/>
      <c r="N19" s="195"/>
      <c r="O19" s="196">
        <v>0</v>
      </c>
      <c r="P19" s="196">
        <v>0</v>
      </c>
      <c r="Q19" s="196"/>
      <c r="R19" s="197"/>
      <c r="S19" s="198" t="e">
        <f t="shared" si="0"/>
        <v>#DIV/0!</v>
      </c>
      <c r="T19" s="201" t="str">
        <f>IF(P19+Q19+R19=0,"",S19/$S$547*100)</f>
        <v/>
      </c>
    </row>
    <row r="20" spans="1:20" ht="13.5" hidden="1" customHeight="1" x14ac:dyDescent="0.2">
      <c r="A20" s="1401"/>
      <c r="B20" s="1401"/>
      <c r="C20" s="189" t="s">
        <v>14</v>
      </c>
      <c r="D20" s="190">
        <v>0</v>
      </c>
      <c r="E20" s="200">
        <v>0</v>
      </c>
      <c r="F20" s="191">
        <v>0</v>
      </c>
      <c r="G20" s="192">
        <v>0</v>
      </c>
      <c r="H20" s="192">
        <v>0</v>
      </c>
      <c r="I20" s="193">
        <v>0</v>
      </c>
      <c r="J20" s="194">
        <v>0</v>
      </c>
      <c r="K20" s="195"/>
      <c r="L20" s="195">
        <v>0</v>
      </c>
      <c r="M20" s="195"/>
      <c r="N20" s="195"/>
      <c r="O20" s="196">
        <v>0</v>
      </c>
      <c r="P20" s="196">
        <v>0</v>
      </c>
      <c r="Q20" s="196"/>
      <c r="R20" s="197"/>
      <c r="S20" s="198" t="e">
        <f t="shared" si="0"/>
        <v>#DIV/0!</v>
      </c>
      <c r="T20" s="199" t="str">
        <f>IF(P20+Q20+R20=0,"",S20/$S$548*100)</f>
        <v/>
      </c>
    </row>
    <row r="21" spans="1:20" ht="13.5" customHeight="1" x14ac:dyDescent="0.2">
      <c r="A21" s="1404" t="s">
        <v>523</v>
      </c>
      <c r="B21" s="1404" t="s">
        <v>524</v>
      </c>
      <c r="C21" s="178" t="s">
        <v>13</v>
      </c>
      <c r="D21" s="200">
        <v>7</v>
      </c>
      <c r="E21" s="200">
        <v>6</v>
      </c>
      <c r="F21" s="191">
        <v>4</v>
      </c>
      <c r="G21" s="192">
        <v>3</v>
      </c>
      <c r="H21" s="192">
        <v>8</v>
      </c>
      <c r="I21" s="193">
        <v>7</v>
      </c>
      <c r="J21" s="194">
        <v>6</v>
      </c>
      <c r="K21" s="195">
        <v>7</v>
      </c>
      <c r="L21" s="195">
        <v>2</v>
      </c>
      <c r="M21" s="195">
        <v>4</v>
      </c>
      <c r="N21" s="195">
        <v>3</v>
      </c>
      <c r="O21" s="196">
        <v>7</v>
      </c>
      <c r="P21" s="196">
        <v>11</v>
      </c>
      <c r="Q21" s="196">
        <v>2</v>
      </c>
      <c r="R21" s="197">
        <v>4</v>
      </c>
      <c r="S21" s="198">
        <f t="shared" si="0"/>
        <v>3</v>
      </c>
      <c r="T21" s="201">
        <f>IF(P21+Q21+R21=0,"",S21/$S$547*100)</f>
        <v>4.0597871318280541E-3</v>
      </c>
    </row>
    <row r="22" spans="1:20" ht="13.5" customHeight="1" x14ac:dyDescent="0.2">
      <c r="A22" s="1401"/>
      <c r="B22" s="1401"/>
      <c r="C22" s="189" t="s">
        <v>14</v>
      </c>
      <c r="D22" s="190">
        <v>7</v>
      </c>
      <c r="E22" s="200">
        <v>6</v>
      </c>
      <c r="F22" s="191">
        <v>4</v>
      </c>
      <c r="G22" s="192">
        <v>3</v>
      </c>
      <c r="H22" s="192">
        <v>8</v>
      </c>
      <c r="I22" s="193">
        <v>7</v>
      </c>
      <c r="J22" s="194">
        <v>6</v>
      </c>
      <c r="K22" s="195">
        <v>7</v>
      </c>
      <c r="L22" s="195">
        <v>2</v>
      </c>
      <c r="M22" s="195">
        <v>4</v>
      </c>
      <c r="N22" s="195">
        <v>3</v>
      </c>
      <c r="O22" s="196">
        <v>7</v>
      </c>
      <c r="P22" s="196">
        <v>11</v>
      </c>
      <c r="Q22" s="196">
        <v>2</v>
      </c>
      <c r="R22" s="197">
        <v>4</v>
      </c>
      <c r="S22" s="198">
        <f t="shared" si="0"/>
        <v>3</v>
      </c>
      <c r="T22" s="199">
        <f>IF(P22+Q22+R22=0,"",S22/$S$548*100)</f>
        <v>6.6322526446107415E-3</v>
      </c>
    </row>
    <row r="23" spans="1:20" ht="13.5" customHeight="1" x14ac:dyDescent="0.2">
      <c r="A23" s="1404" t="s">
        <v>21</v>
      </c>
      <c r="B23" s="1404" t="s">
        <v>525</v>
      </c>
      <c r="C23" s="178" t="s">
        <v>13</v>
      </c>
      <c r="D23" s="200">
        <v>0</v>
      </c>
      <c r="E23" s="200">
        <v>0</v>
      </c>
      <c r="F23" s="191">
        <v>0</v>
      </c>
      <c r="G23" s="192">
        <v>0</v>
      </c>
      <c r="H23" s="192">
        <v>0</v>
      </c>
      <c r="I23" s="193">
        <v>0</v>
      </c>
      <c r="J23" s="194">
        <v>1</v>
      </c>
      <c r="K23" s="195"/>
      <c r="L23" s="195">
        <v>0</v>
      </c>
      <c r="M23" s="195"/>
      <c r="N23" s="195">
        <v>2</v>
      </c>
      <c r="O23" s="196">
        <v>0</v>
      </c>
      <c r="P23" s="196">
        <v>1</v>
      </c>
      <c r="Q23" s="196"/>
      <c r="R23" s="197"/>
      <c r="S23" s="198" t="e">
        <f t="shared" si="0"/>
        <v>#DIV/0!</v>
      </c>
      <c r="T23" s="201"/>
    </row>
    <row r="24" spans="1:20" ht="13.5" customHeight="1" x14ac:dyDescent="0.2">
      <c r="A24" s="1401"/>
      <c r="B24" s="1401"/>
      <c r="C24" s="189" t="s">
        <v>14</v>
      </c>
      <c r="D24" s="190">
        <v>0</v>
      </c>
      <c r="E24" s="200">
        <v>0</v>
      </c>
      <c r="F24" s="191">
        <v>0</v>
      </c>
      <c r="G24" s="192">
        <v>0</v>
      </c>
      <c r="H24" s="192">
        <v>0</v>
      </c>
      <c r="I24" s="193">
        <v>0</v>
      </c>
      <c r="J24" s="194">
        <v>1</v>
      </c>
      <c r="K24" s="195"/>
      <c r="L24" s="195">
        <v>0</v>
      </c>
      <c r="M24" s="195"/>
      <c r="N24" s="195">
        <v>2</v>
      </c>
      <c r="O24" s="196">
        <v>0</v>
      </c>
      <c r="P24" s="196">
        <v>1</v>
      </c>
      <c r="Q24" s="196"/>
      <c r="R24" s="197"/>
      <c r="S24" s="198" t="e">
        <f t="shared" si="0"/>
        <v>#DIV/0!</v>
      </c>
      <c r="T24" s="199"/>
    </row>
    <row r="25" spans="1:20" ht="13.5" customHeight="1" x14ac:dyDescent="0.2">
      <c r="A25" s="1404" t="s">
        <v>526</v>
      </c>
      <c r="B25" s="1404" t="s">
        <v>527</v>
      </c>
      <c r="C25" s="178" t="s">
        <v>13</v>
      </c>
      <c r="D25" s="200">
        <v>0</v>
      </c>
      <c r="E25" s="200">
        <v>0</v>
      </c>
      <c r="F25" s="191">
        <v>7</v>
      </c>
      <c r="G25" s="192">
        <v>1</v>
      </c>
      <c r="H25" s="192">
        <v>0</v>
      </c>
      <c r="I25" s="193">
        <v>1</v>
      </c>
      <c r="J25" s="194">
        <v>1</v>
      </c>
      <c r="K25" s="195">
        <v>1</v>
      </c>
      <c r="L25" s="195">
        <v>0</v>
      </c>
      <c r="M25" s="195"/>
      <c r="N25" s="195"/>
      <c r="O25" s="196">
        <v>1</v>
      </c>
      <c r="P25" s="196">
        <v>2</v>
      </c>
      <c r="Q25" s="196"/>
      <c r="R25" s="197">
        <v>2</v>
      </c>
      <c r="S25" s="198">
        <f t="shared" si="0"/>
        <v>2</v>
      </c>
      <c r="T25" s="201">
        <f>IF(P25+Q25+R25=0,"",S25/$S$547*100)</f>
        <v>2.7065247545520364E-3</v>
      </c>
    </row>
    <row r="26" spans="1:20" ht="13.5" customHeight="1" x14ac:dyDescent="0.2">
      <c r="A26" s="1401"/>
      <c r="B26" s="1401"/>
      <c r="C26" s="189" t="s">
        <v>14</v>
      </c>
      <c r="D26" s="190">
        <v>0</v>
      </c>
      <c r="E26" s="200">
        <v>0</v>
      </c>
      <c r="F26" s="191">
        <v>7</v>
      </c>
      <c r="G26" s="192">
        <v>1</v>
      </c>
      <c r="H26" s="192">
        <v>0</v>
      </c>
      <c r="I26" s="193">
        <v>1</v>
      </c>
      <c r="J26" s="194">
        <v>1</v>
      </c>
      <c r="K26" s="195">
        <v>1</v>
      </c>
      <c r="L26" s="195">
        <v>0</v>
      </c>
      <c r="M26" s="195"/>
      <c r="N26" s="195"/>
      <c r="O26" s="196">
        <v>1</v>
      </c>
      <c r="P26" s="196">
        <v>2</v>
      </c>
      <c r="Q26" s="196"/>
      <c r="R26" s="197">
        <v>2</v>
      </c>
      <c r="S26" s="198">
        <f t="shared" si="0"/>
        <v>2</v>
      </c>
      <c r="T26" s="199">
        <f>IF(P26+Q26+R26=0,"",S26/$S$548*100)</f>
        <v>4.4215017630738285E-3</v>
      </c>
    </row>
    <row r="27" spans="1:20" ht="13.5" customHeight="1" x14ac:dyDescent="0.2">
      <c r="A27" s="1404" t="s">
        <v>528</v>
      </c>
      <c r="B27" s="1404" t="s">
        <v>529</v>
      </c>
      <c r="C27" s="178" t="s">
        <v>13</v>
      </c>
      <c r="D27" s="200">
        <v>13</v>
      </c>
      <c r="E27" s="200">
        <v>6</v>
      </c>
      <c r="F27" s="191">
        <v>2</v>
      </c>
      <c r="G27" s="192">
        <v>2</v>
      </c>
      <c r="H27" s="192">
        <v>12</v>
      </c>
      <c r="I27" s="193">
        <v>8</v>
      </c>
      <c r="J27" s="194">
        <v>5</v>
      </c>
      <c r="K27" s="195">
        <v>6</v>
      </c>
      <c r="L27" s="195">
        <v>169</v>
      </c>
      <c r="M27" s="195">
        <v>739</v>
      </c>
      <c r="N27" s="195">
        <v>872</v>
      </c>
      <c r="O27" s="196">
        <v>810</v>
      </c>
      <c r="P27" s="196">
        <v>750</v>
      </c>
      <c r="Q27" s="196">
        <v>684</v>
      </c>
      <c r="R27" s="197">
        <v>589</v>
      </c>
      <c r="S27" s="198">
        <f t="shared" si="0"/>
        <v>636.5</v>
      </c>
      <c r="T27" s="201">
        <f>IF(P27+Q27+R27=0,"",S27/$S$547*100)</f>
        <v>0.86135150313618558</v>
      </c>
    </row>
    <row r="28" spans="1:20" ht="13.5" customHeight="1" x14ac:dyDescent="0.2">
      <c r="A28" s="1401"/>
      <c r="B28" s="1401"/>
      <c r="C28" s="189" t="s">
        <v>14</v>
      </c>
      <c r="D28" s="190">
        <v>13</v>
      </c>
      <c r="E28" s="200">
        <v>6</v>
      </c>
      <c r="F28" s="191">
        <v>2</v>
      </c>
      <c r="G28" s="192">
        <v>2</v>
      </c>
      <c r="H28" s="192">
        <v>11</v>
      </c>
      <c r="I28" s="193">
        <v>8</v>
      </c>
      <c r="J28" s="194">
        <v>5</v>
      </c>
      <c r="K28" s="195">
        <v>6</v>
      </c>
      <c r="L28" s="195">
        <v>166</v>
      </c>
      <c r="M28" s="195">
        <v>685</v>
      </c>
      <c r="N28" s="195">
        <v>829</v>
      </c>
      <c r="O28" s="196">
        <v>758</v>
      </c>
      <c r="P28" s="196">
        <v>721</v>
      </c>
      <c r="Q28" s="196">
        <v>654</v>
      </c>
      <c r="R28" s="197">
        <v>563</v>
      </c>
      <c r="S28" s="198">
        <f t="shared" si="0"/>
        <v>608.5</v>
      </c>
      <c r="T28" s="199">
        <f>IF(P28+Q28+R28=0,"",S28/$S$548*100)</f>
        <v>1.3452419114152121</v>
      </c>
    </row>
    <row r="29" spans="1:20" ht="13.5" customHeight="1" x14ac:dyDescent="0.2">
      <c r="A29" s="1404" t="s">
        <v>25</v>
      </c>
      <c r="B29" s="1404" t="s">
        <v>530</v>
      </c>
      <c r="C29" s="178" t="s">
        <v>13</v>
      </c>
      <c r="D29" s="200">
        <v>1109</v>
      </c>
      <c r="E29" s="200">
        <v>1054</v>
      </c>
      <c r="F29" s="191">
        <v>1009</v>
      </c>
      <c r="G29" s="192">
        <v>1217</v>
      </c>
      <c r="H29" s="192">
        <v>1246</v>
      </c>
      <c r="I29" s="193">
        <v>1249</v>
      </c>
      <c r="J29" s="194">
        <v>1153</v>
      </c>
      <c r="K29" s="195">
        <v>1153</v>
      </c>
      <c r="L29" s="195">
        <v>1069</v>
      </c>
      <c r="M29" s="195">
        <v>1093</v>
      </c>
      <c r="N29" s="195">
        <v>1128</v>
      </c>
      <c r="O29" s="196">
        <v>1059</v>
      </c>
      <c r="P29" s="196">
        <v>986</v>
      </c>
      <c r="Q29" s="196">
        <v>873</v>
      </c>
      <c r="R29" s="197">
        <v>903</v>
      </c>
      <c r="S29" s="198">
        <f t="shared" si="0"/>
        <v>888</v>
      </c>
      <c r="T29" s="201">
        <f>IF(P29+Q29+R29=0,"",S29/$S$547*100)</f>
        <v>1.2016969910211042</v>
      </c>
    </row>
    <row r="30" spans="1:20" ht="13.5" customHeight="1" x14ac:dyDescent="0.2">
      <c r="A30" s="1401"/>
      <c r="B30" s="1401"/>
      <c r="C30" s="189" t="s">
        <v>14</v>
      </c>
      <c r="D30" s="190">
        <v>1003</v>
      </c>
      <c r="E30" s="200">
        <v>946</v>
      </c>
      <c r="F30" s="191">
        <v>926</v>
      </c>
      <c r="G30" s="192">
        <v>1124</v>
      </c>
      <c r="H30" s="192">
        <v>1140</v>
      </c>
      <c r="I30" s="193">
        <v>1134</v>
      </c>
      <c r="J30" s="194">
        <v>1042</v>
      </c>
      <c r="K30" s="195">
        <v>1029</v>
      </c>
      <c r="L30" s="195">
        <v>979</v>
      </c>
      <c r="M30" s="195">
        <v>974</v>
      </c>
      <c r="N30" s="195">
        <v>1003</v>
      </c>
      <c r="O30" s="196">
        <v>961</v>
      </c>
      <c r="P30" s="196">
        <v>909</v>
      </c>
      <c r="Q30" s="196">
        <v>788</v>
      </c>
      <c r="R30" s="197">
        <v>798</v>
      </c>
      <c r="S30" s="198">
        <f t="shared" si="0"/>
        <v>793</v>
      </c>
      <c r="T30" s="199">
        <f>IF(P30+Q30+R30=0,"",S30/$S$548*100)</f>
        <v>1.7531254490587729</v>
      </c>
    </row>
    <row r="31" spans="1:20" ht="13.5" customHeight="1" x14ac:dyDescent="0.2">
      <c r="A31" s="1404" t="s">
        <v>531</v>
      </c>
      <c r="B31" s="1413" t="s">
        <v>532</v>
      </c>
      <c r="C31" s="178" t="s">
        <v>13</v>
      </c>
      <c r="D31" s="200">
        <v>16</v>
      </c>
      <c r="E31" s="200">
        <v>17</v>
      </c>
      <c r="F31" s="191">
        <v>18</v>
      </c>
      <c r="G31" s="192">
        <v>7</v>
      </c>
      <c r="H31" s="192">
        <v>19</v>
      </c>
      <c r="I31" s="193">
        <v>5</v>
      </c>
      <c r="J31" s="194">
        <v>8</v>
      </c>
      <c r="K31" s="195">
        <v>7</v>
      </c>
      <c r="L31" s="195">
        <v>5</v>
      </c>
      <c r="M31" s="195">
        <v>7</v>
      </c>
      <c r="N31" s="195">
        <v>6</v>
      </c>
      <c r="O31" s="196">
        <v>6</v>
      </c>
      <c r="P31" s="196">
        <v>3</v>
      </c>
      <c r="Q31" s="196">
        <v>3</v>
      </c>
      <c r="R31" s="197">
        <v>3</v>
      </c>
      <c r="S31" s="198">
        <f t="shared" si="0"/>
        <v>3</v>
      </c>
      <c r="T31" s="201">
        <f>IF(P31+Q31+R31=0,"",S31/$S$547*100)</f>
        <v>4.0597871318280541E-3</v>
      </c>
    </row>
    <row r="32" spans="1:20" ht="13.5" customHeight="1" x14ac:dyDescent="0.2">
      <c r="A32" s="1401"/>
      <c r="B32" s="1414"/>
      <c r="C32" s="189" t="s">
        <v>14</v>
      </c>
      <c r="D32" s="190">
        <v>16</v>
      </c>
      <c r="E32" s="200">
        <v>18</v>
      </c>
      <c r="F32" s="191">
        <v>18</v>
      </c>
      <c r="G32" s="192">
        <v>7</v>
      </c>
      <c r="H32" s="192">
        <v>19</v>
      </c>
      <c r="I32" s="193">
        <v>5</v>
      </c>
      <c r="J32" s="194">
        <v>8</v>
      </c>
      <c r="K32" s="195">
        <v>6</v>
      </c>
      <c r="L32" s="195">
        <v>5</v>
      </c>
      <c r="M32" s="195">
        <v>7</v>
      </c>
      <c r="N32" s="195">
        <v>6</v>
      </c>
      <c r="O32" s="196">
        <v>6</v>
      </c>
      <c r="P32" s="196">
        <v>3</v>
      </c>
      <c r="Q32" s="196">
        <v>3</v>
      </c>
      <c r="R32" s="197">
        <v>3</v>
      </c>
      <c r="S32" s="198">
        <f t="shared" si="0"/>
        <v>3</v>
      </c>
      <c r="T32" s="199">
        <f>IF(P32+Q32+R32=0,"",S32/$S$548*100)</f>
        <v>6.6322526446107415E-3</v>
      </c>
    </row>
    <row r="33" spans="1:25" ht="13.5" customHeight="1" x14ac:dyDescent="0.2">
      <c r="A33" s="1404" t="s">
        <v>533</v>
      </c>
      <c r="B33" s="1404" t="s">
        <v>534</v>
      </c>
      <c r="C33" s="178" t="s">
        <v>13</v>
      </c>
      <c r="D33" s="190">
        <v>17</v>
      </c>
      <c r="E33" s="190">
        <v>16</v>
      </c>
      <c r="F33" s="190">
        <v>24</v>
      </c>
      <c r="G33" s="190">
        <v>20</v>
      </c>
      <c r="H33" s="190">
        <v>21</v>
      </c>
      <c r="I33" s="190">
        <v>22</v>
      </c>
      <c r="J33" s="202">
        <v>17</v>
      </c>
      <c r="K33" s="203">
        <v>25</v>
      </c>
      <c r="L33" s="204">
        <v>23</v>
      </c>
      <c r="M33" s="204">
        <v>28</v>
      </c>
      <c r="N33" s="204">
        <v>24</v>
      </c>
      <c r="O33" s="204">
        <v>19</v>
      </c>
      <c r="P33" s="204">
        <v>18</v>
      </c>
      <c r="Q33" s="204">
        <v>36</v>
      </c>
      <c r="R33" s="205">
        <v>24</v>
      </c>
      <c r="S33" s="206">
        <f t="shared" si="0"/>
        <v>30</v>
      </c>
      <c r="T33" s="199">
        <f>IF(P33+Q33+R33=0,"",S33/$S$547*100)</f>
        <v>4.0597871318280541E-2</v>
      </c>
    </row>
    <row r="34" spans="1:25" ht="13.5" customHeight="1" x14ac:dyDescent="0.2">
      <c r="A34" s="1401"/>
      <c r="B34" s="1401"/>
      <c r="C34" s="189" t="s">
        <v>14</v>
      </c>
      <c r="D34" s="190">
        <v>16</v>
      </c>
      <c r="E34" s="190">
        <v>15</v>
      </c>
      <c r="F34" s="190">
        <v>24</v>
      </c>
      <c r="G34" s="190">
        <v>20</v>
      </c>
      <c r="H34" s="190">
        <v>19</v>
      </c>
      <c r="I34" s="190">
        <v>22</v>
      </c>
      <c r="J34" s="202">
        <v>17</v>
      </c>
      <c r="K34" s="203">
        <v>25</v>
      </c>
      <c r="L34" s="204">
        <v>22</v>
      </c>
      <c r="M34" s="204">
        <v>28</v>
      </c>
      <c r="N34" s="204">
        <v>24</v>
      </c>
      <c r="O34" s="204">
        <v>19</v>
      </c>
      <c r="P34" s="204">
        <v>16</v>
      </c>
      <c r="Q34" s="204">
        <v>36</v>
      </c>
      <c r="R34" s="205">
        <v>23</v>
      </c>
      <c r="S34" s="206">
        <f t="shared" si="0"/>
        <v>29.5</v>
      </c>
      <c r="T34" s="199">
        <f>IF(P34+Q34+R34=0,"",S34/$S$548*100)</f>
        <v>6.5217151005338966E-2</v>
      </c>
    </row>
    <row r="35" spans="1:25" ht="13.5" customHeight="1" x14ac:dyDescent="0.2">
      <c r="A35" s="1404" t="s">
        <v>535</v>
      </c>
      <c r="B35" s="1415" t="s">
        <v>536</v>
      </c>
      <c r="C35" s="178" t="s">
        <v>13</v>
      </c>
      <c r="D35" s="190">
        <v>17</v>
      </c>
      <c r="E35" s="190">
        <v>16</v>
      </c>
      <c r="F35" s="190">
        <v>24</v>
      </c>
      <c r="G35" s="190"/>
      <c r="H35" s="190"/>
      <c r="I35" s="190"/>
      <c r="J35" s="202"/>
      <c r="K35" s="203"/>
      <c r="L35" s="204">
        <v>8</v>
      </c>
      <c r="M35" s="204">
        <v>43</v>
      </c>
      <c r="N35" s="204">
        <v>78</v>
      </c>
      <c r="O35" s="204">
        <v>58</v>
      </c>
      <c r="P35" s="204">
        <v>56</v>
      </c>
      <c r="Q35" s="204">
        <v>58</v>
      </c>
      <c r="R35" s="205">
        <v>30</v>
      </c>
      <c r="S35" s="206">
        <f t="shared" si="0"/>
        <v>44</v>
      </c>
      <c r="T35" s="199">
        <f>IF(P35+Q35+R35=0,"",S35/$S$547*100)</f>
        <v>5.9543544600144799E-2</v>
      </c>
    </row>
    <row r="36" spans="1:25" ht="13.5" customHeight="1" x14ac:dyDescent="0.2">
      <c r="A36" s="1401"/>
      <c r="B36" s="1416"/>
      <c r="C36" s="189" t="s">
        <v>14</v>
      </c>
      <c r="D36" s="190">
        <v>16</v>
      </c>
      <c r="E36" s="190">
        <v>15</v>
      </c>
      <c r="F36" s="190">
        <v>24</v>
      </c>
      <c r="G36" s="190"/>
      <c r="H36" s="190"/>
      <c r="I36" s="190"/>
      <c r="J36" s="202"/>
      <c r="K36" s="203"/>
      <c r="L36" s="204">
        <v>8</v>
      </c>
      <c r="M36" s="204">
        <v>43</v>
      </c>
      <c r="N36" s="204">
        <v>74</v>
      </c>
      <c r="O36" s="204">
        <v>58</v>
      </c>
      <c r="P36" s="204">
        <v>52</v>
      </c>
      <c r="Q36" s="204">
        <v>54</v>
      </c>
      <c r="R36" s="205">
        <v>30</v>
      </c>
      <c r="S36" s="206">
        <f t="shared" si="0"/>
        <v>42</v>
      </c>
      <c r="T36" s="199">
        <f>IF(P36+Q36+R36=0,"",S36/$S$548*100)</f>
        <v>9.2851537024550387E-2</v>
      </c>
    </row>
    <row r="37" spans="1:25" ht="13.5" customHeight="1" x14ac:dyDescent="0.2">
      <c r="A37" s="1404" t="s">
        <v>537</v>
      </c>
      <c r="B37" s="1404" t="s">
        <v>538</v>
      </c>
      <c r="C37" s="178" t="s">
        <v>13</v>
      </c>
      <c r="D37" s="190">
        <v>26</v>
      </c>
      <c r="E37" s="190">
        <v>17</v>
      </c>
      <c r="F37" s="190">
        <v>18</v>
      </c>
      <c r="G37" s="190">
        <v>11</v>
      </c>
      <c r="H37" s="190">
        <v>9</v>
      </c>
      <c r="I37" s="190">
        <v>18</v>
      </c>
      <c r="J37" s="202">
        <v>7</v>
      </c>
      <c r="K37" s="203">
        <v>8</v>
      </c>
      <c r="L37" s="204">
        <v>8</v>
      </c>
      <c r="M37" s="204">
        <v>20</v>
      </c>
      <c r="N37" s="204">
        <v>13</v>
      </c>
      <c r="O37" s="204">
        <v>3</v>
      </c>
      <c r="P37" s="204">
        <v>5</v>
      </c>
      <c r="Q37" s="204">
        <v>2</v>
      </c>
      <c r="R37" s="205">
        <v>3</v>
      </c>
      <c r="S37" s="206">
        <f t="shared" si="0"/>
        <v>2.5</v>
      </c>
      <c r="T37" s="199">
        <f>IF(P37+Q37+R37=0,"",S37/$S$547*100)</f>
        <v>3.3831559431900453E-3</v>
      </c>
    </row>
    <row r="38" spans="1:25" ht="13.5" customHeight="1" x14ac:dyDescent="0.2">
      <c r="A38" s="1401"/>
      <c r="B38" s="1401"/>
      <c r="C38" s="189" t="s">
        <v>14</v>
      </c>
      <c r="D38" s="190">
        <v>27</v>
      </c>
      <c r="E38" s="190">
        <v>17</v>
      </c>
      <c r="F38" s="190">
        <v>19</v>
      </c>
      <c r="G38" s="190">
        <v>12</v>
      </c>
      <c r="H38" s="190">
        <v>9</v>
      </c>
      <c r="I38" s="190">
        <v>18</v>
      </c>
      <c r="J38" s="202">
        <v>7</v>
      </c>
      <c r="K38" s="203">
        <v>8</v>
      </c>
      <c r="L38" s="204">
        <v>8</v>
      </c>
      <c r="M38" s="204">
        <v>20</v>
      </c>
      <c r="N38" s="204">
        <v>13</v>
      </c>
      <c r="O38" s="204">
        <v>3</v>
      </c>
      <c r="P38" s="204">
        <v>5</v>
      </c>
      <c r="Q38" s="204">
        <v>2</v>
      </c>
      <c r="R38" s="205">
        <v>3</v>
      </c>
      <c r="S38" s="206">
        <f t="shared" si="0"/>
        <v>2.5</v>
      </c>
      <c r="T38" s="199">
        <f>IF(P38+Q38+R38=0,"",S38/$S$548*100)</f>
        <v>5.5268772038422845E-3</v>
      </c>
    </row>
    <row r="39" spans="1:25" ht="13.5" customHeight="1" x14ac:dyDescent="0.2">
      <c r="A39" s="1404" t="s">
        <v>539</v>
      </c>
      <c r="B39" s="1404" t="s">
        <v>540</v>
      </c>
      <c r="C39" s="178" t="s">
        <v>13</v>
      </c>
      <c r="D39" s="190">
        <v>3</v>
      </c>
      <c r="E39" s="190">
        <v>0</v>
      </c>
      <c r="F39" s="190">
        <v>5</v>
      </c>
      <c r="G39" s="190">
        <v>3</v>
      </c>
      <c r="H39" s="190">
        <v>3</v>
      </c>
      <c r="I39" s="190">
        <v>4</v>
      </c>
      <c r="J39" s="202">
        <v>8</v>
      </c>
      <c r="K39" s="203">
        <v>4</v>
      </c>
      <c r="L39" s="204">
        <v>5</v>
      </c>
      <c r="M39" s="204">
        <v>7</v>
      </c>
      <c r="N39" s="204">
        <v>7</v>
      </c>
      <c r="O39" s="204">
        <v>3</v>
      </c>
      <c r="P39" s="204">
        <v>3</v>
      </c>
      <c r="Q39" s="204">
        <v>2</v>
      </c>
      <c r="R39" s="205">
        <v>1</v>
      </c>
      <c r="S39" s="206">
        <f t="shared" si="0"/>
        <v>1.5</v>
      </c>
      <c r="T39" s="199">
        <f>IF(P39+Q39+R39=0,"",S39/$S$547*100)</f>
        <v>2.0298935659140271E-3</v>
      </c>
    </row>
    <row r="40" spans="1:25" ht="13.5" customHeight="1" x14ac:dyDescent="0.2">
      <c r="A40" s="1401"/>
      <c r="B40" s="1401"/>
      <c r="C40" s="189" t="s">
        <v>14</v>
      </c>
      <c r="D40" s="190">
        <v>3</v>
      </c>
      <c r="E40" s="190">
        <v>0</v>
      </c>
      <c r="F40" s="190">
        <v>5</v>
      </c>
      <c r="G40" s="190">
        <v>3</v>
      </c>
      <c r="H40" s="190">
        <v>3</v>
      </c>
      <c r="I40" s="190">
        <v>4</v>
      </c>
      <c r="J40" s="202">
        <v>8</v>
      </c>
      <c r="K40" s="203">
        <v>4</v>
      </c>
      <c r="L40" s="204">
        <v>5</v>
      </c>
      <c r="M40" s="204">
        <v>7</v>
      </c>
      <c r="N40" s="204">
        <v>7</v>
      </c>
      <c r="O40" s="204">
        <v>3</v>
      </c>
      <c r="P40" s="204">
        <v>3</v>
      </c>
      <c r="Q40" s="204">
        <v>2</v>
      </c>
      <c r="R40" s="205">
        <v>1</v>
      </c>
      <c r="S40" s="206">
        <f t="shared" si="0"/>
        <v>1.5</v>
      </c>
      <c r="T40" s="199">
        <f>IF(P40+Q40+R40=0,"",S40/$S$548*100)</f>
        <v>3.3161263223053707E-3</v>
      </c>
    </row>
    <row r="41" spans="1:25" ht="13.5" customHeight="1" x14ac:dyDescent="0.2">
      <c r="A41" s="1404" t="s">
        <v>27</v>
      </c>
      <c r="B41" s="1415" t="s">
        <v>541</v>
      </c>
      <c r="C41" s="178" t="s">
        <v>13</v>
      </c>
      <c r="D41" s="190">
        <v>0</v>
      </c>
      <c r="E41" s="190">
        <v>0</v>
      </c>
      <c r="F41" s="190">
        <v>0</v>
      </c>
      <c r="G41" s="190">
        <v>0</v>
      </c>
      <c r="H41" s="190">
        <v>0</v>
      </c>
      <c r="I41" s="190">
        <v>1</v>
      </c>
      <c r="J41" s="202">
        <v>0</v>
      </c>
      <c r="K41" s="203"/>
      <c r="L41" s="204"/>
      <c r="M41" s="204"/>
      <c r="N41" s="204"/>
      <c r="O41" s="204">
        <v>0</v>
      </c>
      <c r="P41" s="204">
        <v>0</v>
      </c>
      <c r="Q41" s="204"/>
      <c r="R41" s="205"/>
      <c r="S41" s="206" t="e">
        <f t="shared" si="0"/>
        <v>#DIV/0!</v>
      </c>
      <c r="T41" s="199" t="str">
        <f>IF(P41+Q41+R41=0,"",S41/$S$547*100)</f>
        <v/>
      </c>
    </row>
    <row r="42" spans="1:25" ht="13.5" customHeight="1" thickBot="1" x14ac:dyDescent="0.25">
      <c r="A42" s="1421"/>
      <c r="B42" s="1422"/>
      <c r="C42" s="189" t="s">
        <v>14</v>
      </c>
      <c r="D42" s="207">
        <v>0</v>
      </c>
      <c r="E42" s="207">
        <v>0</v>
      </c>
      <c r="F42" s="207">
        <v>0</v>
      </c>
      <c r="G42" s="207">
        <v>0</v>
      </c>
      <c r="H42" s="207">
        <v>0</v>
      </c>
      <c r="I42" s="207">
        <v>1</v>
      </c>
      <c r="J42" s="208"/>
      <c r="K42" s="209"/>
      <c r="L42" s="210"/>
      <c r="M42" s="210"/>
      <c r="N42" s="210"/>
      <c r="O42" s="210">
        <v>0</v>
      </c>
      <c r="P42" s="210">
        <v>0</v>
      </c>
      <c r="Q42" s="210"/>
      <c r="R42" s="211"/>
      <c r="S42" s="212" t="e">
        <f t="shared" si="0"/>
        <v>#DIV/0!</v>
      </c>
      <c r="T42" s="213" t="str">
        <f>IF(P42+Q42+R42=0,"",S42/$S$548*100)</f>
        <v/>
      </c>
    </row>
    <row r="43" spans="1:25" s="63" customFormat="1" ht="13.5" customHeight="1" x14ac:dyDescent="0.2">
      <c r="A43" s="1417" t="s">
        <v>542</v>
      </c>
      <c r="B43" s="1418"/>
      <c r="C43" s="214" t="s">
        <v>13</v>
      </c>
      <c r="D43" s="215">
        <v>545</v>
      </c>
      <c r="E43" s="215">
        <v>992</v>
      </c>
      <c r="F43" s="215">
        <v>1200</v>
      </c>
      <c r="G43" s="215">
        <v>1863</v>
      </c>
      <c r="H43" s="215">
        <v>2369</v>
      </c>
      <c r="I43" s="215">
        <v>2691</v>
      </c>
      <c r="J43" s="216">
        <v>3094</v>
      </c>
      <c r="K43" s="217">
        <v>3488</v>
      </c>
      <c r="L43" s="218">
        <v>3599</v>
      </c>
      <c r="M43" s="218">
        <v>3336</v>
      </c>
      <c r="N43" s="218">
        <v>3448</v>
      </c>
      <c r="O43" s="218">
        <v>3273</v>
      </c>
      <c r="P43" s="218">
        <v>2992</v>
      </c>
      <c r="Q43" s="218">
        <v>2546</v>
      </c>
      <c r="R43" s="138">
        <v>1977</v>
      </c>
      <c r="S43" s="219">
        <f t="shared" si="0"/>
        <v>2261.5</v>
      </c>
      <c r="T43" s="220">
        <f>IF(P43+Q43+R43=0,"",S43/$S$547*100)</f>
        <v>3.0604028662097149</v>
      </c>
      <c r="V43" s="4"/>
      <c r="W43" s="4"/>
      <c r="X43" s="4"/>
      <c r="Y43" s="4"/>
    </row>
    <row r="44" spans="1:25" s="63" customFormat="1" ht="13.5" customHeight="1" thickBot="1" x14ac:dyDescent="0.25">
      <c r="A44" s="1419"/>
      <c r="B44" s="1420"/>
      <c r="C44" s="221" t="s">
        <v>14</v>
      </c>
      <c r="D44" s="222">
        <v>523</v>
      </c>
      <c r="E44" s="222">
        <v>964</v>
      </c>
      <c r="F44" s="222">
        <v>1131</v>
      </c>
      <c r="G44" s="222">
        <v>1728</v>
      </c>
      <c r="H44" s="222">
        <v>2306</v>
      </c>
      <c r="I44" s="222">
        <v>2582</v>
      </c>
      <c r="J44" s="223">
        <v>2993</v>
      </c>
      <c r="K44" s="224">
        <v>3401</v>
      </c>
      <c r="L44" s="224">
        <v>3500</v>
      </c>
      <c r="M44" s="224">
        <v>3235</v>
      </c>
      <c r="N44" s="224">
        <v>3342</v>
      </c>
      <c r="O44" s="224">
        <v>3189</v>
      </c>
      <c r="P44" s="224">
        <v>2917</v>
      </c>
      <c r="Q44" s="224">
        <v>2476</v>
      </c>
      <c r="R44" s="225">
        <v>1912</v>
      </c>
      <c r="S44" s="226">
        <f t="shared" si="0"/>
        <v>2194</v>
      </c>
      <c r="T44" s="227">
        <f>IF(P44+Q44+R44=0,"",S44/$S$548*100)</f>
        <v>4.8503874340919895</v>
      </c>
      <c r="V44" s="4"/>
      <c r="W44" s="4"/>
      <c r="X44" s="4"/>
      <c r="Y44" s="4"/>
    </row>
    <row r="45" spans="1:25" ht="13.5" customHeight="1" x14ac:dyDescent="0.2">
      <c r="A45" s="1404" t="s">
        <v>543</v>
      </c>
      <c r="B45" s="1415" t="s">
        <v>544</v>
      </c>
      <c r="C45" s="178" t="s">
        <v>13</v>
      </c>
      <c r="D45" s="190">
        <v>0</v>
      </c>
      <c r="E45" s="190">
        <v>2</v>
      </c>
      <c r="F45" s="190">
        <v>0</v>
      </c>
      <c r="G45" s="190">
        <v>0</v>
      </c>
      <c r="H45" s="190">
        <v>0</v>
      </c>
      <c r="I45" s="190">
        <v>0</v>
      </c>
      <c r="J45" s="202">
        <v>1</v>
      </c>
      <c r="K45" s="228"/>
      <c r="L45" s="228"/>
      <c r="M45" s="228">
        <v>1</v>
      </c>
      <c r="N45" s="228"/>
      <c r="O45" s="204"/>
      <c r="P45" s="204"/>
      <c r="Q45" s="204">
        <v>22</v>
      </c>
      <c r="R45" s="205"/>
      <c r="S45" s="206">
        <f t="shared" si="0"/>
        <v>22</v>
      </c>
      <c r="T45" s="199">
        <f>IF(P45+Q45+R45=0,"",S45/$S$547*100)</f>
        <v>2.9771772300072399E-2</v>
      </c>
    </row>
    <row r="46" spans="1:25" ht="13.5" customHeight="1" x14ac:dyDescent="0.2">
      <c r="A46" s="1401"/>
      <c r="B46" s="1416"/>
      <c r="C46" s="189" t="s">
        <v>14</v>
      </c>
      <c r="D46" s="190">
        <v>0</v>
      </c>
      <c r="E46" s="190">
        <v>2</v>
      </c>
      <c r="F46" s="190">
        <v>0</v>
      </c>
      <c r="G46" s="190">
        <v>0</v>
      </c>
      <c r="H46" s="190">
        <v>0</v>
      </c>
      <c r="I46" s="190">
        <v>0</v>
      </c>
      <c r="J46" s="202">
        <v>1</v>
      </c>
      <c r="K46" s="228"/>
      <c r="L46" s="228"/>
      <c r="M46" s="228">
        <v>1</v>
      </c>
      <c r="N46" s="228"/>
      <c r="O46" s="204"/>
      <c r="P46" s="204"/>
      <c r="Q46" s="204">
        <v>22</v>
      </c>
      <c r="R46" s="205"/>
      <c r="S46" s="206">
        <f t="shared" si="0"/>
        <v>22</v>
      </c>
      <c r="T46" s="199">
        <f>IF(P46+Q46+R46=0,"",S46/$S$548*100)</f>
        <v>4.8636519393812111E-2</v>
      </c>
    </row>
    <row r="47" spans="1:25" ht="13.5" customHeight="1" x14ac:dyDescent="0.2">
      <c r="A47" s="1404" t="s">
        <v>545</v>
      </c>
      <c r="B47" s="1415" t="s">
        <v>546</v>
      </c>
      <c r="C47" s="178" t="s">
        <v>13</v>
      </c>
      <c r="D47" s="190">
        <v>0</v>
      </c>
      <c r="E47" s="190">
        <v>0</v>
      </c>
      <c r="F47" s="190">
        <v>0</v>
      </c>
      <c r="G47" s="190">
        <v>0</v>
      </c>
      <c r="H47" s="190">
        <v>0</v>
      </c>
      <c r="I47" s="190">
        <v>0</v>
      </c>
      <c r="J47" s="202">
        <v>1</v>
      </c>
      <c r="K47" s="228"/>
      <c r="L47" s="228">
        <v>3</v>
      </c>
      <c r="M47" s="228"/>
      <c r="N47" s="228">
        <v>1</v>
      </c>
      <c r="O47" s="204"/>
      <c r="P47" s="204"/>
      <c r="Q47" s="204"/>
      <c r="R47" s="205"/>
      <c r="S47" s="206" t="e">
        <f t="shared" si="0"/>
        <v>#DIV/0!</v>
      </c>
      <c r="T47" s="199" t="str">
        <f>IF(P47+Q47+R47=0,"",S47/$S$547*100)</f>
        <v/>
      </c>
    </row>
    <row r="48" spans="1:25" ht="13.5" customHeight="1" x14ac:dyDescent="0.2">
      <c r="A48" s="1401"/>
      <c r="B48" s="1416"/>
      <c r="C48" s="189" t="s">
        <v>14</v>
      </c>
      <c r="D48" s="190">
        <v>0</v>
      </c>
      <c r="E48" s="190">
        <v>0</v>
      </c>
      <c r="F48" s="190">
        <v>0</v>
      </c>
      <c r="G48" s="190">
        <v>0</v>
      </c>
      <c r="H48" s="190">
        <v>0</v>
      </c>
      <c r="I48" s="190">
        <v>0</v>
      </c>
      <c r="J48" s="202">
        <v>1</v>
      </c>
      <c r="K48" s="228"/>
      <c r="L48" s="228">
        <v>3</v>
      </c>
      <c r="M48" s="228"/>
      <c r="N48" s="228">
        <v>1</v>
      </c>
      <c r="O48" s="204"/>
      <c r="P48" s="204"/>
      <c r="Q48" s="204"/>
      <c r="R48" s="205"/>
      <c r="S48" s="206" t="e">
        <f t="shared" si="0"/>
        <v>#DIV/0!</v>
      </c>
      <c r="T48" s="199" t="str">
        <f>IF(P48+Q48+R48=0,"",S48/$S$548*100)</f>
        <v/>
      </c>
    </row>
    <row r="49" spans="1:20" ht="13.5" customHeight="1" x14ac:dyDescent="0.2">
      <c r="A49" s="1404" t="s">
        <v>36</v>
      </c>
      <c r="B49" s="1415" t="s">
        <v>547</v>
      </c>
      <c r="C49" s="178" t="s">
        <v>13</v>
      </c>
      <c r="D49" s="190">
        <v>0</v>
      </c>
      <c r="E49" s="190">
        <v>0</v>
      </c>
      <c r="F49" s="190">
        <v>0</v>
      </c>
      <c r="G49" s="190">
        <v>0</v>
      </c>
      <c r="H49" s="190">
        <v>0</v>
      </c>
      <c r="I49" s="190">
        <v>1</v>
      </c>
      <c r="J49" s="202">
        <v>0</v>
      </c>
      <c r="K49" s="228"/>
      <c r="L49" s="228"/>
      <c r="M49" s="228"/>
      <c r="N49" s="228"/>
      <c r="O49" s="204"/>
      <c r="P49" s="204"/>
      <c r="Q49" s="204"/>
      <c r="R49" s="205"/>
      <c r="S49" s="206" t="e">
        <f t="shared" si="0"/>
        <v>#DIV/0!</v>
      </c>
      <c r="T49" s="199" t="str">
        <f>IF(P49+Q49+R49=0,"",S49/$S$547*100)</f>
        <v/>
      </c>
    </row>
    <row r="50" spans="1:20" ht="13.5" customHeight="1" x14ac:dyDescent="0.2">
      <c r="A50" s="1401"/>
      <c r="B50" s="1416"/>
      <c r="C50" s="189" t="s">
        <v>14</v>
      </c>
      <c r="D50" s="190">
        <v>0</v>
      </c>
      <c r="E50" s="190">
        <v>0</v>
      </c>
      <c r="F50" s="190">
        <v>0</v>
      </c>
      <c r="G50" s="190">
        <v>0</v>
      </c>
      <c r="H50" s="190">
        <v>0</v>
      </c>
      <c r="I50" s="190">
        <v>1</v>
      </c>
      <c r="J50" s="202">
        <v>0</v>
      </c>
      <c r="K50" s="228"/>
      <c r="L50" s="228"/>
      <c r="M50" s="228"/>
      <c r="N50" s="228"/>
      <c r="O50" s="204"/>
      <c r="P50" s="204"/>
      <c r="Q50" s="204"/>
      <c r="R50" s="205"/>
      <c r="S50" s="206" t="e">
        <f t="shared" si="0"/>
        <v>#DIV/0!</v>
      </c>
      <c r="T50" s="199" t="str">
        <f>IF(P50+Q50+R50=0,"",S50/$S$548*100)</f>
        <v/>
      </c>
    </row>
    <row r="51" spans="1:20" ht="13.5" customHeight="1" x14ac:dyDescent="0.2">
      <c r="A51" s="1404" t="s">
        <v>548</v>
      </c>
      <c r="B51" s="1415" t="s">
        <v>549</v>
      </c>
      <c r="C51" s="178" t="s">
        <v>13</v>
      </c>
      <c r="D51" s="190">
        <v>1</v>
      </c>
      <c r="E51" s="190">
        <v>0</v>
      </c>
      <c r="F51" s="190">
        <v>0</v>
      </c>
      <c r="G51" s="190">
        <v>0</v>
      </c>
      <c r="H51" s="190">
        <v>0</v>
      </c>
      <c r="I51" s="190">
        <v>0</v>
      </c>
      <c r="J51" s="202">
        <v>0</v>
      </c>
      <c r="K51" s="228"/>
      <c r="L51" s="228"/>
      <c r="M51" s="228"/>
      <c r="N51" s="228"/>
      <c r="O51" s="204"/>
      <c r="P51" s="204"/>
      <c r="Q51" s="204"/>
      <c r="R51" s="205"/>
      <c r="S51" s="206" t="e">
        <f t="shared" si="0"/>
        <v>#DIV/0!</v>
      </c>
      <c r="T51" s="199" t="str">
        <f>IF(P51+Q51+R51=0,"",S51/$S$547*100)</f>
        <v/>
      </c>
    </row>
    <row r="52" spans="1:20" ht="13.5" customHeight="1" x14ac:dyDescent="0.2">
      <c r="A52" s="1401"/>
      <c r="B52" s="1416"/>
      <c r="C52" s="189" t="s">
        <v>14</v>
      </c>
      <c r="D52" s="190">
        <v>1</v>
      </c>
      <c r="E52" s="190">
        <v>0</v>
      </c>
      <c r="F52" s="190">
        <v>0</v>
      </c>
      <c r="G52" s="190">
        <v>0</v>
      </c>
      <c r="H52" s="190">
        <v>0</v>
      </c>
      <c r="I52" s="190">
        <v>0</v>
      </c>
      <c r="J52" s="202">
        <v>0</v>
      </c>
      <c r="K52" s="228"/>
      <c r="L52" s="228"/>
      <c r="M52" s="228"/>
      <c r="N52" s="228"/>
      <c r="O52" s="204"/>
      <c r="P52" s="204"/>
      <c r="Q52" s="204"/>
      <c r="R52" s="205"/>
      <c r="S52" s="206" t="e">
        <f t="shared" si="0"/>
        <v>#DIV/0!</v>
      </c>
      <c r="T52" s="199" t="str">
        <f>IF(P52+Q52+R52=0,"",S52/$S$548*100)</f>
        <v/>
      </c>
    </row>
    <row r="53" spans="1:20" ht="13.5" customHeight="1" x14ac:dyDescent="0.2">
      <c r="A53" s="1404" t="s">
        <v>550</v>
      </c>
      <c r="B53" s="1415" t="s">
        <v>551</v>
      </c>
      <c r="C53" s="178" t="s">
        <v>13</v>
      </c>
      <c r="D53" s="190">
        <v>84</v>
      </c>
      <c r="E53" s="190">
        <v>79</v>
      </c>
      <c r="F53" s="190">
        <v>40</v>
      </c>
      <c r="G53" s="190">
        <v>34</v>
      </c>
      <c r="H53" s="190">
        <v>49</v>
      </c>
      <c r="I53" s="190">
        <v>97</v>
      </c>
      <c r="J53" s="202">
        <v>322</v>
      </c>
      <c r="K53" s="228">
        <v>340</v>
      </c>
      <c r="L53" s="228">
        <v>181</v>
      </c>
      <c r="M53" s="228">
        <v>114</v>
      </c>
      <c r="N53" s="228">
        <v>91</v>
      </c>
      <c r="O53" s="204">
        <v>67</v>
      </c>
      <c r="P53" s="204">
        <v>96</v>
      </c>
      <c r="Q53" s="204">
        <v>72</v>
      </c>
      <c r="R53" s="205">
        <v>123</v>
      </c>
      <c r="S53" s="206">
        <f t="shared" si="0"/>
        <v>97.5</v>
      </c>
      <c r="T53" s="199">
        <f>IF(P53+Q53+R53=0,"",S53/$S$547*100)</f>
        <v>0.13194308178441178</v>
      </c>
    </row>
    <row r="54" spans="1:20" ht="13.5" customHeight="1" x14ac:dyDescent="0.2">
      <c r="A54" s="1401"/>
      <c r="B54" s="1416"/>
      <c r="C54" s="189" t="s">
        <v>14</v>
      </c>
      <c r="D54" s="190">
        <v>84</v>
      </c>
      <c r="E54" s="190">
        <v>78</v>
      </c>
      <c r="F54" s="190">
        <v>40</v>
      </c>
      <c r="G54" s="190">
        <v>34</v>
      </c>
      <c r="H54" s="190">
        <v>49</v>
      </c>
      <c r="I54" s="190">
        <v>96</v>
      </c>
      <c r="J54" s="202">
        <v>322</v>
      </c>
      <c r="K54" s="228">
        <v>340</v>
      </c>
      <c r="L54" s="228">
        <v>181</v>
      </c>
      <c r="M54" s="228">
        <v>114</v>
      </c>
      <c r="N54" s="228">
        <v>88</v>
      </c>
      <c r="O54" s="204">
        <v>68</v>
      </c>
      <c r="P54" s="204">
        <v>96</v>
      </c>
      <c r="Q54" s="204">
        <v>72</v>
      </c>
      <c r="R54" s="205">
        <v>123</v>
      </c>
      <c r="S54" s="206">
        <f t="shared" si="0"/>
        <v>97.5</v>
      </c>
      <c r="T54" s="199">
        <f>IF(P54+Q54+R54=0,"",S54/$S$548*100)</f>
        <v>0.21554821094984913</v>
      </c>
    </row>
    <row r="55" spans="1:20" ht="13.5" customHeight="1" x14ac:dyDescent="0.2">
      <c r="A55" s="1404" t="s">
        <v>552</v>
      </c>
      <c r="B55" s="1415" t="s">
        <v>553</v>
      </c>
      <c r="C55" s="178" t="s">
        <v>13</v>
      </c>
      <c r="D55" s="190">
        <v>8</v>
      </c>
      <c r="E55" s="190">
        <v>37</v>
      </c>
      <c r="F55" s="190">
        <v>3</v>
      </c>
      <c r="G55" s="190">
        <v>2</v>
      </c>
      <c r="H55" s="190">
        <v>1</v>
      </c>
      <c r="I55" s="190">
        <v>3</v>
      </c>
      <c r="J55" s="202">
        <v>10</v>
      </c>
      <c r="K55" s="228"/>
      <c r="L55" s="228"/>
      <c r="M55" s="228">
        <v>5</v>
      </c>
      <c r="N55" s="228"/>
      <c r="O55" s="204">
        <v>1</v>
      </c>
      <c r="P55" s="204">
        <v>1</v>
      </c>
      <c r="Q55" s="204"/>
      <c r="R55" s="205"/>
      <c r="S55" s="206" t="e">
        <f t="shared" si="0"/>
        <v>#DIV/0!</v>
      </c>
      <c r="T55" s="199"/>
    </row>
    <row r="56" spans="1:20" ht="13.5" customHeight="1" x14ac:dyDescent="0.2">
      <c r="A56" s="1401"/>
      <c r="B56" s="1416"/>
      <c r="C56" s="189" t="s">
        <v>14</v>
      </c>
      <c r="D56" s="190">
        <v>8</v>
      </c>
      <c r="E56" s="190">
        <v>37</v>
      </c>
      <c r="F56" s="190">
        <v>3</v>
      </c>
      <c r="G56" s="190">
        <v>2</v>
      </c>
      <c r="H56" s="190">
        <v>1</v>
      </c>
      <c r="I56" s="190">
        <v>3</v>
      </c>
      <c r="J56" s="202">
        <v>10</v>
      </c>
      <c r="K56" s="228"/>
      <c r="L56" s="228"/>
      <c r="M56" s="228">
        <v>5</v>
      </c>
      <c r="N56" s="228"/>
      <c r="O56" s="204">
        <v>1</v>
      </c>
      <c r="P56" s="204">
        <v>1</v>
      </c>
      <c r="Q56" s="204"/>
      <c r="R56" s="205"/>
      <c r="S56" s="206" t="e">
        <f t="shared" si="0"/>
        <v>#DIV/0!</v>
      </c>
      <c r="T56" s="199"/>
    </row>
    <row r="57" spans="1:20" ht="13.5" customHeight="1" x14ac:dyDescent="0.2">
      <c r="A57" s="1413" t="s">
        <v>554</v>
      </c>
      <c r="B57" s="1415" t="s">
        <v>555</v>
      </c>
      <c r="C57" s="178" t="s">
        <v>13</v>
      </c>
      <c r="D57" s="190"/>
      <c r="E57" s="190"/>
      <c r="F57" s="190"/>
      <c r="G57" s="190"/>
      <c r="H57" s="190"/>
      <c r="I57" s="190"/>
      <c r="J57" s="202"/>
      <c r="K57" s="228"/>
      <c r="L57" s="228"/>
      <c r="M57" s="228"/>
      <c r="N57" s="228"/>
      <c r="O57" s="204">
        <v>1</v>
      </c>
      <c r="P57" s="204"/>
      <c r="Q57" s="204">
        <v>1</v>
      </c>
      <c r="R57" s="205"/>
      <c r="S57" s="206">
        <f t="shared" si="0"/>
        <v>1</v>
      </c>
      <c r="T57" s="199">
        <f>IF(P57+Q57+R57=0,"",S57/$S$547*100)</f>
        <v>1.3532623772760182E-3</v>
      </c>
    </row>
    <row r="58" spans="1:20" ht="13.5" customHeight="1" x14ac:dyDescent="0.2">
      <c r="A58" s="1414"/>
      <c r="B58" s="1416"/>
      <c r="C58" s="189" t="s">
        <v>14</v>
      </c>
      <c r="D58" s="190"/>
      <c r="E58" s="190"/>
      <c r="F58" s="190"/>
      <c r="G58" s="190"/>
      <c r="H58" s="190"/>
      <c r="I58" s="190"/>
      <c r="J58" s="202"/>
      <c r="K58" s="228"/>
      <c r="L58" s="228"/>
      <c r="M58" s="228"/>
      <c r="N58" s="228"/>
      <c r="O58" s="204">
        <v>1</v>
      </c>
      <c r="P58" s="204"/>
      <c r="Q58" s="204">
        <v>1</v>
      </c>
      <c r="R58" s="205"/>
      <c r="S58" s="206">
        <f t="shared" si="0"/>
        <v>1</v>
      </c>
      <c r="T58" s="199">
        <f>IF(P58+Q58+R58=0,"",S58/$S$548*100)</f>
        <v>2.2107508815369143E-3</v>
      </c>
    </row>
    <row r="59" spans="1:20" ht="13.5" customHeight="1" x14ac:dyDescent="0.2">
      <c r="A59" s="1413" t="s">
        <v>556</v>
      </c>
      <c r="B59" s="1415" t="s">
        <v>557</v>
      </c>
      <c r="C59" s="178" t="s">
        <v>13</v>
      </c>
      <c r="D59" s="190"/>
      <c r="E59" s="190"/>
      <c r="F59" s="190"/>
      <c r="G59" s="190"/>
      <c r="H59" s="190"/>
      <c r="I59" s="190"/>
      <c r="J59" s="202"/>
      <c r="K59" s="228"/>
      <c r="L59" s="228"/>
      <c r="M59" s="228"/>
      <c r="N59" s="228"/>
      <c r="O59" s="204">
        <v>1</v>
      </c>
      <c r="P59" s="204"/>
      <c r="Q59" s="204"/>
      <c r="R59" s="205"/>
      <c r="S59" s="206" t="e">
        <f t="shared" si="0"/>
        <v>#DIV/0!</v>
      </c>
      <c r="T59" s="199" t="str">
        <f>IF(P59+Q59+R59=0,"",S59/$S$547*100)</f>
        <v/>
      </c>
    </row>
    <row r="60" spans="1:20" ht="13.5" customHeight="1" x14ac:dyDescent="0.2">
      <c r="A60" s="1414"/>
      <c r="B60" s="1416"/>
      <c r="C60" s="189" t="s">
        <v>14</v>
      </c>
      <c r="D60" s="190"/>
      <c r="E60" s="190"/>
      <c r="F60" s="190"/>
      <c r="G60" s="190"/>
      <c r="H60" s="190"/>
      <c r="I60" s="190"/>
      <c r="J60" s="202"/>
      <c r="K60" s="228"/>
      <c r="L60" s="228"/>
      <c r="M60" s="228"/>
      <c r="N60" s="228"/>
      <c r="O60" s="204">
        <v>1</v>
      </c>
      <c r="P60" s="204"/>
      <c r="Q60" s="204"/>
      <c r="R60" s="205"/>
      <c r="S60" s="206" t="e">
        <f t="shared" si="0"/>
        <v>#DIV/0!</v>
      </c>
      <c r="T60" s="199" t="str">
        <f>IF(P60+Q60+R60=0,"",S60/$S$548*100)</f>
        <v/>
      </c>
    </row>
    <row r="61" spans="1:20" ht="13.5" customHeight="1" x14ac:dyDescent="0.2">
      <c r="A61" s="1404" t="s">
        <v>558</v>
      </c>
      <c r="B61" s="1415" t="s">
        <v>559</v>
      </c>
      <c r="C61" s="178" t="s">
        <v>13</v>
      </c>
      <c r="D61" s="190">
        <v>0</v>
      </c>
      <c r="E61" s="190">
        <v>0</v>
      </c>
      <c r="F61" s="190">
        <v>0</v>
      </c>
      <c r="G61" s="190">
        <v>0</v>
      </c>
      <c r="H61" s="190">
        <v>0</v>
      </c>
      <c r="I61" s="190">
        <v>1</v>
      </c>
      <c r="J61" s="202">
        <v>0</v>
      </c>
      <c r="K61" s="228">
        <v>10</v>
      </c>
      <c r="L61" s="228"/>
      <c r="M61" s="228">
        <v>1</v>
      </c>
      <c r="N61" s="228"/>
      <c r="O61" s="204">
        <v>12</v>
      </c>
      <c r="P61" s="204"/>
      <c r="Q61" s="204"/>
      <c r="R61" s="205"/>
      <c r="S61" s="206" t="e">
        <f t="shared" si="0"/>
        <v>#DIV/0!</v>
      </c>
      <c r="T61" s="199" t="str">
        <f>IF(P61+Q61+R61=0,"",S61/$S$547*100)</f>
        <v/>
      </c>
    </row>
    <row r="62" spans="1:20" ht="13.5" customHeight="1" x14ac:dyDescent="0.2">
      <c r="A62" s="1401"/>
      <c r="B62" s="1416"/>
      <c r="C62" s="189" t="s">
        <v>14</v>
      </c>
      <c r="D62" s="190">
        <v>0</v>
      </c>
      <c r="E62" s="190">
        <v>0</v>
      </c>
      <c r="F62" s="190">
        <v>0</v>
      </c>
      <c r="G62" s="190">
        <v>0</v>
      </c>
      <c r="H62" s="190">
        <v>0</v>
      </c>
      <c r="I62" s="190">
        <v>1</v>
      </c>
      <c r="J62" s="202">
        <v>0</v>
      </c>
      <c r="K62" s="228">
        <v>10</v>
      </c>
      <c r="L62" s="228"/>
      <c r="M62" s="228">
        <v>1</v>
      </c>
      <c r="N62" s="228"/>
      <c r="O62" s="204">
        <v>12</v>
      </c>
      <c r="P62" s="204"/>
      <c r="Q62" s="204"/>
      <c r="R62" s="205"/>
      <c r="S62" s="206" t="e">
        <f t="shared" si="0"/>
        <v>#DIV/0!</v>
      </c>
      <c r="T62" s="199" t="str">
        <f>IF(P62+Q62+R62=0,"",S62/$S$548*100)</f>
        <v/>
      </c>
    </row>
    <row r="63" spans="1:20" ht="13.5" customHeight="1" x14ac:dyDescent="0.2">
      <c r="A63" s="1413" t="s">
        <v>560</v>
      </c>
      <c r="B63" s="1415" t="s">
        <v>561</v>
      </c>
      <c r="C63" s="178" t="s">
        <v>13</v>
      </c>
      <c r="D63" s="190"/>
      <c r="E63" s="190"/>
      <c r="F63" s="190"/>
      <c r="G63" s="190"/>
      <c r="H63" s="190"/>
      <c r="I63" s="190"/>
      <c r="J63" s="202"/>
      <c r="K63" s="228"/>
      <c r="L63" s="228"/>
      <c r="M63" s="228"/>
      <c r="N63" s="228"/>
      <c r="O63" s="204">
        <v>1</v>
      </c>
      <c r="P63" s="204"/>
      <c r="Q63" s="204"/>
      <c r="R63" s="205"/>
      <c r="S63" s="206" t="e">
        <f t="shared" si="0"/>
        <v>#DIV/0!</v>
      </c>
      <c r="T63" s="199" t="str">
        <f>IF(P63+Q63+R63=0,"",S63/$S$547*100)</f>
        <v/>
      </c>
    </row>
    <row r="64" spans="1:20" ht="13.5" customHeight="1" x14ac:dyDescent="0.2">
      <c r="A64" s="1414"/>
      <c r="B64" s="1416"/>
      <c r="C64" s="189" t="s">
        <v>14</v>
      </c>
      <c r="D64" s="190"/>
      <c r="E64" s="190"/>
      <c r="F64" s="190"/>
      <c r="G64" s="190"/>
      <c r="H64" s="190"/>
      <c r="I64" s="190"/>
      <c r="J64" s="202"/>
      <c r="K64" s="228"/>
      <c r="L64" s="228"/>
      <c r="M64" s="228"/>
      <c r="N64" s="228"/>
      <c r="O64" s="204">
        <v>1</v>
      </c>
      <c r="P64" s="204"/>
      <c r="Q64" s="204"/>
      <c r="R64" s="205"/>
      <c r="S64" s="206" t="e">
        <f t="shared" si="0"/>
        <v>#DIV/0!</v>
      </c>
      <c r="T64" s="199" t="str">
        <f>IF(P64+Q64+R64=0,"",S64/$S$548*100)</f>
        <v/>
      </c>
    </row>
    <row r="65" spans="1:20" ht="13.5" customHeight="1" x14ac:dyDescent="0.2">
      <c r="A65" s="1404" t="s">
        <v>562</v>
      </c>
      <c r="B65" s="1415" t="s">
        <v>563</v>
      </c>
      <c r="C65" s="178" t="s">
        <v>13</v>
      </c>
      <c r="D65" s="190">
        <v>0</v>
      </c>
      <c r="E65" s="190">
        <v>0</v>
      </c>
      <c r="F65" s="190">
        <v>2</v>
      </c>
      <c r="G65" s="190">
        <v>1</v>
      </c>
      <c r="H65" s="190">
        <v>0</v>
      </c>
      <c r="I65" s="190">
        <v>0</v>
      </c>
      <c r="J65" s="202">
        <v>1</v>
      </c>
      <c r="K65" s="228">
        <v>1</v>
      </c>
      <c r="L65" s="228">
        <v>1</v>
      </c>
      <c r="M65" s="228">
        <v>1</v>
      </c>
      <c r="N65" s="228">
        <v>1</v>
      </c>
      <c r="O65" s="204">
        <v>3</v>
      </c>
      <c r="P65" s="204"/>
      <c r="Q65" s="204"/>
      <c r="R65" s="205"/>
      <c r="S65" s="206" t="e">
        <f t="shared" si="0"/>
        <v>#DIV/0!</v>
      </c>
      <c r="T65" s="199" t="str">
        <f>IF(P65+Q65+R65=0,"",S65/$S$547*100)</f>
        <v/>
      </c>
    </row>
    <row r="66" spans="1:20" ht="13.5" customHeight="1" x14ac:dyDescent="0.2">
      <c r="A66" s="1401"/>
      <c r="B66" s="1416"/>
      <c r="C66" s="189" t="s">
        <v>14</v>
      </c>
      <c r="D66" s="190">
        <v>0</v>
      </c>
      <c r="E66" s="190">
        <v>0</v>
      </c>
      <c r="F66" s="190">
        <v>2</v>
      </c>
      <c r="G66" s="190">
        <v>1</v>
      </c>
      <c r="H66" s="190">
        <v>0</v>
      </c>
      <c r="I66" s="190">
        <v>0</v>
      </c>
      <c r="J66" s="202">
        <v>1</v>
      </c>
      <c r="K66" s="228">
        <v>1</v>
      </c>
      <c r="L66" s="228">
        <v>1</v>
      </c>
      <c r="M66" s="228">
        <v>1</v>
      </c>
      <c r="N66" s="228">
        <v>1</v>
      </c>
      <c r="O66" s="204">
        <v>3</v>
      </c>
      <c r="P66" s="204"/>
      <c r="Q66" s="204"/>
      <c r="R66" s="205"/>
      <c r="S66" s="206" t="e">
        <f t="shared" si="0"/>
        <v>#DIV/0!</v>
      </c>
      <c r="T66" s="199" t="str">
        <f>IF(P66+Q66+R66=0,"",S66/$S$548*100)</f>
        <v/>
      </c>
    </row>
    <row r="67" spans="1:20" ht="13.5" customHeight="1" x14ac:dyDescent="0.2">
      <c r="A67" s="1404" t="s">
        <v>55</v>
      </c>
      <c r="B67" s="1415" t="s">
        <v>564</v>
      </c>
      <c r="C67" s="178" t="s">
        <v>13</v>
      </c>
      <c r="D67" s="190">
        <v>0</v>
      </c>
      <c r="E67" s="190">
        <v>0</v>
      </c>
      <c r="F67" s="190">
        <v>0</v>
      </c>
      <c r="G67" s="190">
        <v>0</v>
      </c>
      <c r="H67" s="190">
        <v>0</v>
      </c>
      <c r="I67" s="190">
        <v>0</v>
      </c>
      <c r="J67" s="202">
        <v>0</v>
      </c>
      <c r="K67" s="228">
        <v>3</v>
      </c>
      <c r="L67" s="228"/>
      <c r="M67" s="228"/>
      <c r="N67" s="228"/>
      <c r="O67" s="204">
        <v>7</v>
      </c>
      <c r="P67" s="204"/>
      <c r="Q67" s="204"/>
      <c r="R67" s="205"/>
      <c r="S67" s="206" t="e">
        <f t="shared" si="0"/>
        <v>#DIV/0!</v>
      </c>
      <c r="T67" s="199" t="str">
        <f>IF(P67+Q67+R67=0,"",S67/$S$547*100)</f>
        <v/>
      </c>
    </row>
    <row r="68" spans="1:20" ht="13.5" customHeight="1" x14ac:dyDescent="0.2">
      <c r="A68" s="1401"/>
      <c r="B68" s="1416"/>
      <c r="C68" s="189" t="s">
        <v>14</v>
      </c>
      <c r="D68" s="190">
        <v>0</v>
      </c>
      <c r="E68" s="190">
        <v>0</v>
      </c>
      <c r="F68" s="190">
        <v>0</v>
      </c>
      <c r="G68" s="190">
        <v>0</v>
      </c>
      <c r="H68" s="190">
        <v>0</v>
      </c>
      <c r="I68" s="190">
        <v>0</v>
      </c>
      <c r="J68" s="202">
        <v>0</v>
      </c>
      <c r="K68" s="228">
        <v>3</v>
      </c>
      <c r="L68" s="228"/>
      <c r="M68" s="228"/>
      <c r="N68" s="228"/>
      <c r="O68" s="204">
        <v>7</v>
      </c>
      <c r="P68" s="204"/>
      <c r="Q68" s="204"/>
      <c r="R68" s="205"/>
      <c r="S68" s="206" t="e">
        <f t="shared" si="0"/>
        <v>#DIV/0!</v>
      </c>
      <c r="T68" s="199" t="str">
        <f>IF(P68+Q68+R68=0,"",S68/$S$548*100)</f>
        <v/>
      </c>
    </row>
    <row r="69" spans="1:20" ht="13.5" customHeight="1" x14ac:dyDescent="0.2">
      <c r="A69" s="1404" t="s">
        <v>565</v>
      </c>
      <c r="B69" s="1415" t="s">
        <v>566</v>
      </c>
      <c r="C69" s="178" t="s">
        <v>13</v>
      </c>
      <c r="D69" s="190">
        <v>70</v>
      </c>
      <c r="E69" s="190">
        <v>164</v>
      </c>
      <c r="F69" s="190">
        <v>96</v>
      </c>
      <c r="G69" s="190">
        <v>140</v>
      </c>
      <c r="H69" s="190">
        <v>129</v>
      </c>
      <c r="I69" s="190">
        <v>126</v>
      </c>
      <c r="J69" s="202">
        <v>144</v>
      </c>
      <c r="K69" s="228">
        <v>126</v>
      </c>
      <c r="L69" s="228">
        <v>195</v>
      </c>
      <c r="M69" s="228">
        <v>135</v>
      </c>
      <c r="N69" s="228">
        <v>118</v>
      </c>
      <c r="O69" s="204">
        <v>127</v>
      </c>
      <c r="P69" s="204">
        <v>112</v>
      </c>
      <c r="Q69" s="204">
        <v>99</v>
      </c>
      <c r="R69" s="205">
        <v>78</v>
      </c>
      <c r="S69" s="206">
        <f t="shared" ref="S69:S132" si="1">AVERAGE(Q69:R69)</f>
        <v>88.5</v>
      </c>
      <c r="T69" s="199">
        <f>IF(P69+Q69+R69=0,"",S69/$S$547*100)</f>
        <v>0.1197637203889276</v>
      </c>
    </row>
    <row r="70" spans="1:20" ht="13.5" customHeight="1" x14ac:dyDescent="0.2">
      <c r="A70" s="1401"/>
      <c r="B70" s="1416"/>
      <c r="C70" s="189" t="s">
        <v>14</v>
      </c>
      <c r="D70" s="190">
        <v>70</v>
      </c>
      <c r="E70" s="190">
        <v>161</v>
      </c>
      <c r="F70" s="190">
        <v>95</v>
      </c>
      <c r="G70" s="190">
        <v>132</v>
      </c>
      <c r="H70" s="190">
        <v>114</v>
      </c>
      <c r="I70" s="190">
        <v>116</v>
      </c>
      <c r="J70" s="202">
        <v>134</v>
      </c>
      <c r="K70" s="228">
        <v>115</v>
      </c>
      <c r="L70" s="228">
        <v>184</v>
      </c>
      <c r="M70" s="228">
        <v>129</v>
      </c>
      <c r="N70" s="228">
        <v>111</v>
      </c>
      <c r="O70" s="204">
        <v>119</v>
      </c>
      <c r="P70" s="204">
        <v>107</v>
      </c>
      <c r="Q70" s="204">
        <v>89</v>
      </c>
      <c r="R70" s="205">
        <v>74</v>
      </c>
      <c r="S70" s="206">
        <f t="shared" si="1"/>
        <v>81.5</v>
      </c>
      <c r="T70" s="199">
        <f>IF(P70+Q70+R70=0,"",S70/$S$548*100)</f>
        <v>0.18017619684525849</v>
      </c>
    </row>
    <row r="71" spans="1:20" ht="13.5" customHeight="1" x14ac:dyDescent="0.2">
      <c r="A71" s="1404" t="s">
        <v>567</v>
      </c>
      <c r="B71" s="1415" t="s">
        <v>568</v>
      </c>
      <c r="C71" s="178" t="s">
        <v>13</v>
      </c>
      <c r="D71" s="190">
        <v>0</v>
      </c>
      <c r="E71" s="190">
        <v>1</v>
      </c>
      <c r="F71" s="190">
        <v>1</v>
      </c>
      <c r="G71" s="190">
        <v>1</v>
      </c>
      <c r="H71" s="190">
        <v>1</v>
      </c>
      <c r="I71" s="190">
        <v>0</v>
      </c>
      <c r="J71" s="202">
        <v>0</v>
      </c>
      <c r="K71" s="228"/>
      <c r="L71" s="228"/>
      <c r="M71" s="228"/>
      <c r="N71" s="228"/>
      <c r="O71" s="204">
        <v>0</v>
      </c>
      <c r="P71" s="204">
        <v>0</v>
      </c>
      <c r="Q71" s="204"/>
      <c r="R71" s="205"/>
      <c r="S71" s="206" t="e">
        <f t="shared" si="1"/>
        <v>#DIV/0!</v>
      </c>
      <c r="T71" s="199" t="str">
        <f>IF(P71+Q71+R71=0,"",S71/$S$547*100)</f>
        <v/>
      </c>
    </row>
    <row r="72" spans="1:20" ht="13.5" customHeight="1" x14ac:dyDescent="0.2">
      <c r="A72" s="1401"/>
      <c r="B72" s="1416"/>
      <c r="C72" s="189" t="s">
        <v>14</v>
      </c>
      <c r="D72" s="190">
        <v>0</v>
      </c>
      <c r="E72" s="190">
        <v>1</v>
      </c>
      <c r="F72" s="190">
        <v>1</v>
      </c>
      <c r="G72" s="190">
        <v>0</v>
      </c>
      <c r="H72" s="190">
        <v>0</v>
      </c>
      <c r="I72" s="190">
        <v>0</v>
      </c>
      <c r="J72" s="202">
        <v>0</v>
      </c>
      <c r="K72" s="228"/>
      <c r="L72" s="228"/>
      <c r="M72" s="228"/>
      <c r="N72" s="228"/>
      <c r="O72" s="204">
        <v>0</v>
      </c>
      <c r="P72" s="204">
        <v>0</v>
      </c>
      <c r="Q72" s="204"/>
      <c r="R72" s="205"/>
      <c r="S72" s="206" t="e">
        <f t="shared" si="1"/>
        <v>#DIV/0!</v>
      </c>
      <c r="T72" s="199" t="str">
        <f>IF(P72+Q72+R72=0,"",S72/$S$548*100)</f>
        <v/>
      </c>
    </row>
    <row r="73" spans="1:20" ht="13.5" customHeight="1" x14ac:dyDescent="0.2">
      <c r="A73" s="1404" t="s">
        <v>569</v>
      </c>
      <c r="B73" s="1415" t="s">
        <v>570</v>
      </c>
      <c r="C73" s="178" t="s">
        <v>13</v>
      </c>
      <c r="D73" s="190">
        <v>19</v>
      </c>
      <c r="E73" s="190">
        <v>23</v>
      </c>
      <c r="F73" s="190">
        <v>21</v>
      </c>
      <c r="G73" s="190">
        <v>35</v>
      </c>
      <c r="H73" s="190">
        <v>66</v>
      </c>
      <c r="I73" s="190">
        <v>62</v>
      </c>
      <c r="J73" s="202">
        <v>70</v>
      </c>
      <c r="K73" s="228">
        <v>75</v>
      </c>
      <c r="L73" s="228">
        <v>77</v>
      </c>
      <c r="M73" s="228">
        <v>94</v>
      </c>
      <c r="N73" s="228">
        <v>72</v>
      </c>
      <c r="O73" s="204">
        <v>70</v>
      </c>
      <c r="P73" s="204">
        <v>61</v>
      </c>
      <c r="Q73" s="204">
        <v>48</v>
      </c>
      <c r="R73" s="205">
        <v>31</v>
      </c>
      <c r="S73" s="206">
        <f t="shared" si="1"/>
        <v>39.5</v>
      </c>
      <c r="T73" s="199">
        <f>IF(P73+Q73+R73=0,"",S73/$S$547*100)</f>
        <v>5.3453863902402712E-2</v>
      </c>
    </row>
    <row r="74" spans="1:20" ht="13.5" customHeight="1" x14ac:dyDescent="0.2">
      <c r="A74" s="1401"/>
      <c r="B74" s="1416"/>
      <c r="C74" s="189" t="s">
        <v>14</v>
      </c>
      <c r="D74" s="190">
        <v>19</v>
      </c>
      <c r="E74" s="190">
        <v>23</v>
      </c>
      <c r="F74" s="190">
        <v>20</v>
      </c>
      <c r="G74" s="190">
        <v>34</v>
      </c>
      <c r="H74" s="190">
        <v>64</v>
      </c>
      <c r="I74" s="190">
        <v>58</v>
      </c>
      <c r="J74" s="202">
        <v>67</v>
      </c>
      <c r="K74" s="228">
        <v>70</v>
      </c>
      <c r="L74" s="228">
        <v>73</v>
      </c>
      <c r="M74" s="228">
        <v>90</v>
      </c>
      <c r="N74" s="228">
        <v>72</v>
      </c>
      <c r="O74" s="204">
        <v>69</v>
      </c>
      <c r="P74" s="204">
        <v>59</v>
      </c>
      <c r="Q74" s="204">
        <v>48</v>
      </c>
      <c r="R74" s="205">
        <v>27</v>
      </c>
      <c r="S74" s="206">
        <f t="shared" si="1"/>
        <v>37.5</v>
      </c>
      <c r="T74" s="199">
        <f>IF(P74+Q74+R74=0,"",S74/$S$548*100)</f>
        <v>8.2903158057634277E-2</v>
      </c>
    </row>
    <row r="75" spans="1:20" ht="13.5" customHeight="1" x14ac:dyDescent="0.2">
      <c r="A75" s="1404" t="s">
        <v>571</v>
      </c>
      <c r="B75" s="1415" t="s">
        <v>88</v>
      </c>
      <c r="C75" s="178" t="s">
        <v>13</v>
      </c>
      <c r="D75" s="190">
        <v>20</v>
      </c>
      <c r="E75" s="190">
        <v>15</v>
      </c>
      <c r="F75" s="190">
        <v>23</v>
      </c>
      <c r="G75" s="190">
        <v>22</v>
      </c>
      <c r="H75" s="190">
        <v>14</v>
      </c>
      <c r="I75" s="190">
        <v>15</v>
      </c>
      <c r="J75" s="202">
        <v>14</v>
      </c>
      <c r="K75" s="228">
        <v>20</v>
      </c>
      <c r="L75" s="228">
        <v>7</v>
      </c>
      <c r="M75" s="228">
        <v>14</v>
      </c>
      <c r="N75" s="228">
        <v>16</v>
      </c>
      <c r="O75" s="204">
        <v>12</v>
      </c>
      <c r="P75" s="204">
        <v>13</v>
      </c>
      <c r="Q75" s="204">
        <v>6</v>
      </c>
      <c r="R75" s="205">
        <v>6</v>
      </c>
      <c r="S75" s="206">
        <f t="shared" si="1"/>
        <v>6</v>
      </c>
      <c r="T75" s="199">
        <f>IF(P75+Q75+R75=0,"",S75/$S$547*100)</f>
        <v>8.1195742636561083E-3</v>
      </c>
    </row>
    <row r="76" spans="1:20" ht="13.5" customHeight="1" x14ac:dyDescent="0.2">
      <c r="A76" s="1401"/>
      <c r="B76" s="1416"/>
      <c r="C76" s="189" t="s">
        <v>14</v>
      </c>
      <c r="D76" s="190">
        <v>20</v>
      </c>
      <c r="E76" s="190">
        <v>13</v>
      </c>
      <c r="F76" s="190">
        <v>19</v>
      </c>
      <c r="G76" s="190">
        <v>22</v>
      </c>
      <c r="H76" s="190">
        <v>15</v>
      </c>
      <c r="I76" s="190">
        <v>14</v>
      </c>
      <c r="J76" s="202">
        <v>13</v>
      </c>
      <c r="K76" s="228">
        <v>21</v>
      </c>
      <c r="L76" s="228">
        <v>7</v>
      </c>
      <c r="M76" s="228">
        <v>14</v>
      </c>
      <c r="N76" s="228">
        <v>17</v>
      </c>
      <c r="O76" s="204">
        <v>11</v>
      </c>
      <c r="P76" s="204">
        <v>13</v>
      </c>
      <c r="Q76" s="204">
        <v>6</v>
      </c>
      <c r="R76" s="205">
        <v>6</v>
      </c>
      <c r="S76" s="206">
        <f t="shared" si="1"/>
        <v>6</v>
      </c>
      <c r="T76" s="199">
        <f>IF(P76+Q76+R76=0,"",S76/$S$548*100)</f>
        <v>1.3264505289221483E-2</v>
      </c>
    </row>
    <row r="77" spans="1:20" ht="13.5" customHeight="1" x14ac:dyDescent="0.2">
      <c r="A77" s="1404" t="s">
        <v>572</v>
      </c>
      <c r="B77" s="1415" t="s">
        <v>573</v>
      </c>
      <c r="C77" s="178" t="s">
        <v>13</v>
      </c>
      <c r="D77" s="190">
        <v>3</v>
      </c>
      <c r="E77" s="190">
        <v>1</v>
      </c>
      <c r="F77" s="190">
        <v>3</v>
      </c>
      <c r="G77" s="190">
        <v>5</v>
      </c>
      <c r="H77" s="190">
        <v>1</v>
      </c>
      <c r="I77" s="190">
        <v>2</v>
      </c>
      <c r="J77" s="202">
        <v>3</v>
      </c>
      <c r="K77" s="228">
        <v>1</v>
      </c>
      <c r="L77" s="228"/>
      <c r="M77" s="228">
        <v>1</v>
      </c>
      <c r="N77" s="228">
        <v>1</v>
      </c>
      <c r="O77" s="204">
        <v>1</v>
      </c>
      <c r="P77" s="204">
        <v>2</v>
      </c>
      <c r="Q77" s="204">
        <v>2</v>
      </c>
      <c r="R77" s="205"/>
      <c r="S77" s="206">
        <f t="shared" si="1"/>
        <v>2</v>
      </c>
      <c r="T77" s="199">
        <f>IF(P77+Q77+R77=0,"",S77/$S$547*100)</f>
        <v>2.7065247545520364E-3</v>
      </c>
    </row>
    <row r="78" spans="1:20" ht="13.5" customHeight="1" x14ac:dyDescent="0.2">
      <c r="A78" s="1401"/>
      <c r="B78" s="1416"/>
      <c r="C78" s="189" t="s">
        <v>14</v>
      </c>
      <c r="D78" s="190">
        <v>1</v>
      </c>
      <c r="E78" s="190">
        <v>0</v>
      </c>
      <c r="F78" s="190">
        <v>2</v>
      </c>
      <c r="G78" s="190">
        <v>3</v>
      </c>
      <c r="H78" s="190">
        <v>0</v>
      </c>
      <c r="I78" s="190">
        <v>1</v>
      </c>
      <c r="J78" s="202">
        <v>2</v>
      </c>
      <c r="K78" s="228">
        <v>1</v>
      </c>
      <c r="L78" s="228"/>
      <c r="M78" s="228">
        <v>1</v>
      </c>
      <c r="N78" s="228">
        <v>1</v>
      </c>
      <c r="O78" s="204">
        <v>0</v>
      </c>
      <c r="P78" s="204">
        <v>1</v>
      </c>
      <c r="Q78" s="204">
        <v>1</v>
      </c>
      <c r="R78" s="205"/>
      <c r="S78" s="206">
        <f t="shared" si="1"/>
        <v>1</v>
      </c>
      <c r="T78" s="199">
        <f>IF(P78+Q78+R78=0,"",S78/$S$548*100)</f>
        <v>2.2107508815369143E-3</v>
      </c>
    </row>
    <row r="79" spans="1:20" ht="13.5" customHeight="1" x14ac:dyDescent="0.2">
      <c r="A79" s="1404" t="s">
        <v>574</v>
      </c>
      <c r="B79" s="1415" t="s">
        <v>575</v>
      </c>
      <c r="C79" s="178" t="s">
        <v>13</v>
      </c>
      <c r="D79" s="190">
        <v>15</v>
      </c>
      <c r="E79" s="190">
        <v>12</v>
      </c>
      <c r="F79" s="190">
        <v>14</v>
      </c>
      <c r="G79" s="190">
        <v>15</v>
      </c>
      <c r="H79" s="190">
        <v>7</v>
      </c>
      <c r="I79" s="190">
        <v>16</v>
      </c>
      <c r="J79" s="202">
        <v>7</v>
      </c>
      <c r="K79" s="228">
        <v>7</v>
      </c>
      <c r="L79" s="228">
        <v>3</v>
      </c>
      <c r="M79" s="228">
        <v>7</v>
      </c>
      <c r="N79" s="228">
        <v>16</v>
      </c>
      <c r="O79" s="204">
        <v>4</v>
      </c>
      <c r="P79" s="204">
        <v>7</v>
      </c>
      <c r="Q79" s="204">
        <v>4</v>
      </c>
      <c r="R79" s="205">
        <v>2</v>
      </c>
      <c r="S79" s="206">
        <f t="shared" si="1"/>
        <v>3</v>
      </c>
      <c r="T79" s="199">
        <f>IF(P79+Q79+R79=0,"",S79/$S$547*100)</f>
        <v>4.0597871318280541E-3</v>
      </c>
    </row>
    <row r="80" spans="1:20" ht="13.5" customHeight="1" x14ac:dyDescent="0.2">
      <c r="A80" s="1401"/>
      <c r="B80" s="1416"/>
      <c r="C80" s="189" t="s">
        <v>14</v>
      </c>
      <c r="D80" s="190">
        <v>15</v>
      </c>
      <c r="E80" s="190">
        <v>12</v>
      </c>
      <c r="F80" s="190">
        <v>13</v>
      </c>
      <c r="G80" s="190">
        <v>14</v>
      </c>
      <c r="H80" s="190">
        <v>7</v>
      </c>
      <c r="I80" s="190">
        <v>16</v>
      </c>
      <c r="J80" s="202">
        <v>7</v>
      </c>
      <c r="K80" s="228">
        <v>7</v>
      </c>
      <c r="L80" s="228">
        <v>3</v>
      </c>
      <c r="M80" s="228">
        <v>7</v>
      </c>
      <c r="N80" s="228">
        <v>16</v>
      </c>
      <c r="O80" s="204">
        <v>3</v>
      </c>
      <c r="P80" s="204">
        <v>7</v>
      </c>
      <c r="Q80" s="204">
        <v>4</v>
      </c>
      <c r="R80" s="205">
        <v>2</v>
      </c>
      <c r="S80" s="206">
        <f t="shared" si="1"/>
        <v>3</v>
      </c>
      <c r="T80" s="199">
        <f>IF(P80+Q80+R80=0,"",S80/$S$548*100)</f>
        <v>6.6322526446107415E-3</v>
      </c>
    </row>
    <row r="81" spans="1:25" ht="13.5" customHeight="1" x14ac:dyDescent="0.2">
      <c r="A81" s="1404" t="s">
        <v>576</v>
      </c>
      <c r="B81" s="1415" t="s">
        <v>90</v>
      </c>
      <c r="C81" s="178" t="s">
        <v>13</v>
      </c>
      <c r="D81" s="190">
        <v>2</v>
      </c>
      <c r="E81" s="190">
        <v>3</v>
      </c>
      <c r="F81" s="190">
        <v>4</v>
      </c>
      <c r="G81" s="190">
        <v>2</v>
      </c>
      <c r="H81" s="190">
        <v>2</v>
      </c>
      <c r="I81" s="190">
        <v>2</v>
      </c>
      <c r="J81" s="202">
        <v>5</v>
      </c>
      <c r="K81" s="228">
        <v>2</v>
      </c>
      <c r="L81" s="228">
        <v>1</v>
      </c>
      <c r="M81" s="228">
        <v>1</v>
      </c>
      <c r="N81" s="228"/>
      <c r="O81" s="204">
        <v>0</v>
      </c>
      <c r="P81" s="204">
        <v>0</v>
      </c>
      <c r="Q81" s="204"/>
      <c r="R81" s="205"/>
      <c r="S81" s="206" t="e">
        <f t="shared" si="1"/>
        <v>#DIV/0!</v>
      </c>
      <c r="T81" s="199" t="str">
        <f>IF(P81+Q81+R81=0,"",S81/$S$547*100)</f>
        <v/>
      </c>
    </row>
    <row r="82" spans="1:25" ht="13.5" customHeight="1" x14ac:dyDescent="0.2">
      <c r="A82" s="1401"/>
      <c r="B82" s="1416"/>
      <c r="C82" s="189" t="s">
        <v>14</v>
      </c>
      <c r="D82" s="190">
        <v>2</v>
      </c>
      <c r="E82" s="190">
        <v>3</v>
      </c>
      <c r="F82" s="190">
        <v>4</v>
      </c>
      <c r="G82" s="190">
        <v>2</v>
      </c>
      <c r="H82" s="190">
        <v>2</v>
      </c>
      <c r="I82" s="190">
        <v>2</v>
      </c>
      <c r="J82" s="202">
        <v>5</v>
      </c>
      <c r="K82" s="228">
        <v>2</v>
      </c>
      <c r="L82" s="228">
        <v>1</v>
      </c>
      <c r="M82" s="228">
        <v>1</v>
      </c>
      <c r="N82" s="228"/>
      <c r="O82" s="204">
        <v>0</v>
      </c>
      <c r="P82" s="204">
        <v>0</v>
      </c>
      <c r="Q82" s="204"/>
      <c r="R82" s="205"/>
      <c r="S82" s="206" t="e">
        <f t="shared" si="1"/>
        <v>#DIV/0!</v>
      </c>
      <c r="T82" s="199" t="str">
        <f>IF(P82+Q82+R82=0,"",S82/$S$548*100)</f>
        <v/>
      </c>
    </row>
    <row r="83" spans="1:25" ht="13.5" customHeight="1" x14ac:dyDescent="0.2">
      <c r="A83" s="1404" t="s">
        <v>69</v>
      </c>
      <c r="B83" s="1415" t="s">
        <v>577</v>
      </c>
      <c r="C83" s="178" t="s">
        <v>13</v>
      </c>
      <c r="D83" s="190">
        <v>283</v>
      </c>
      <c r="E83" s="190">
        <v>621</v>
      </c>
      <c r="F83" s="190">
        <v>942</v>
      </c>
      <c r="G83" s="190">
        <v>1553</v>
      </c>
      <c r="H83" s="190">
        <v>2020</v>
      </c>
      <c r="I83" s="190">
        <v>2321</v>
      </c>
      <c r="J83" s="202">
        <v>2450</v>
      </c>
      <c r="K83" s="228">
        <v>2867</v>
      </c>
      <c r="L83" s="228"/>
      <c r="M83" s="228">
        <v>2917</v>
      </c>
      <c r="N83" s="228">
        <v>3081</v>
      </c>
      <c r="O83" s="204">
        <v>2939</v>
      </c>
      <c r="P83" s="204">
        <v>2660</v>
      </c>
      <c r="Q83" s="204">
        <v>2240</v>
      </c>
      <c r="R83" s="205">
        <v>1673</v>
      </c>
      <c r="S83" s="206">
        <f t="shared" si="1"/>
        <v>1956.5</v>
      </c>
      <c r="T83" s="199">
        <f>IF(P83+Q83+R83=0,"",S83/$S$547*100)</f>
        <v>2.6476578411405294</v>
      </c>
    </row>
    <row r="84" spans="1:25" ht="13.5" customHeight="1" x14ac:dyDescent="0.2">
      <c r="A84" s="1401"/>
      <c r="B84" s="1416"/>
      <c r="C84" s="189" t="s">
        <v>14</v>
      </c>
      <c r="D84" s="190">
        <v>279</v>
      </c>
      <c r="E84" s="190">
        <v>607</v>
      </c>
      <c r="F84" s="190">
        <v>899</v>
      </c>
      <c r="G84" s="190">
        <v>1446</v>
      </c>
      <c r="H84" s="190">
        <v>1991</v>
      </c>
      <c r="I84" s="190">
        <v>2249</v>
      </c>
      <c r="J84" s="202">
        <v>2385</v>
      </c>
      <c r="K84" s="228">
        <v>2805</v>
      </c>
      <c r="L84" s="228">
        <v>3082</v>
      </c>
      <c r="M84" s="228">
        <v>2843</v>
      </c>
      <c r="N84" s="228">
        <v>2993</v>
      </c>
      <c r="O84" s="204">
        <v>2877</v>
      </c>
      <c r="P84" s="204">
        <v>2608</v>
      </c>
      <c r="Q84" s="204">
        <v>2204</v>
      </c>
      <c r="R84" s="205">
        <v>1639</v>
      </c>
      <c r="S84" s="206">
        <f t="shared" si="1"/>
        <v>1921.5</v>
      </c>
      <c r="T84" s="199">
        <f>IF(P84+Q84+R84=0,"",S84/$S$548*100)</f>
        <v>4.2479578188731804</v>
      </c>
    </row>
    <row r="85" spans="1:25" ht="13.5" customHeight="1" x14ac:dyDescent="0.2">
      <c r="A85" s="1404" t="s">
        <v>578</v>
      </c>
      <c r="B85" s="1415" t="s">
        <v>579</v>
      </c>
      <c r="C85" s="178" t="s">
        <v>13</v>
      </c>
      <c r="D85" s="190">
        <v>17</v>
      </c>
      <c r="E85" s="190">
        <v>3</v>
      </c>
      <c r="F85" s="190">
        <v>4</v>
      </c>
      <c r="G85" s="190">
        <v>2</v>
      </c>
      <c r="H85" s="190">
        <v>4</v>
      </c>
      <c r="I85" s="190">
        <v>3</v>
      </c>
      <c r="J85" s="202">
        <v>15</v>
      </c>
      <c r="K85" s="228">
        <v>4</v>
      </c>
      <c r="L85" s="228">
        <v>3009</v>
      </c>
      <c r="M85" s="228">
        <v>4</v>
      </c>
      <c r="N85" s="228">
        <v>9</v>
      </c>
      <c r="O85" s="204">
        <v>3</v>
      </c>
      <c r="P85" s="204">
        <v>4</v>
      </c>
      <c r="Q85" s="204">
        <v>10</v>
      </c>
      <c r="R85" s="205">
        <v>3</v>
      </c>
      <c r="S85" s="206">
        <f t="shared" si="1"/>
        <v>6.5</v>
      </c>
      <c r="T85" s="199">
        <f>IF(P85+Q85+R85=0,"",S85/$S$547*100)</f>
        <v>8.7962054522941185E-3</v>
      </c>
    </row>
    <row r="86" spans="1:25" ht="13.5" customHeight="1" x14ac:dyDescent="0.2">
      <c r="A86" s="1401"/>
      <c r="B86" s="1416"/>
      <c r="C86" s="189" t="s">
        <v>14</v>
      </c>
      <c r="D86" s="190">
        <v>16</v>
      </c>
      <c r="E86" s="190">
        <v>3</v>
      </c>
      <c r="F86" s="190">
        <v>4</v>
      </c>
      <c r="G86" s="190">
        <v>2</v>
      </c>
      <c r="H86" s="190">
        <v>4</v>
      </c>
      <c r="I86" s="190">
        <v>2</v>
      </c>
      <c r="J86" s="202">
        <v>15</v>
      </c>
      <c r="K86" s="228">
        <v>4</v>
      </c>
      <c r="L86" s="228">
        <v>3</v>
      </c>
      <c r="M86" s="228">
        <v>4</v>
      </c>
      <c r="N86" s="228">
        <v>7</v>
      </c>
      <c r="O86" s="204">
        <v>4</v>
      </c>
      <c r="P86" s="204">
        <v>4</v>
      </c>
      <c r="Q86" s="204">
        <v>9</v>
      </c>
      <c r="R86" s="205">
        <v>3</v>
      </c>
      <c r="S86" s="206">
        <f t="shared" si="1"/>
        <v>6</v>
      </c>
      <c r="T86" s="199">
        <f>IF(P86+Q86+R86=0,"",S86/$S$548*100)</f>
        <v>1.3264505289221483E-2</v>
      </c>
    </row>
    <row r="87" spans="1:25" ht="13.5" customHeight="1" x14ac:dyDescent="0.2">
      <c r="A87" s="1404" t="s">
        <v>580</v>
      </c>
      <c r="B87" s="1415" t="s">
        <v>581</v>
      </c>
      <c r="C87" s="178" t="s">
        <v>13</v>
      </c>
      <c r="D87" s="190">
        <v>2</v>
      </c>
      <c r="E87" s="190">
        <v>8</v>
      </c>
      <c r="F87" s="190">
        <v>7</v>
      </c>
      <c r="G87" s="190">
        <v>7</v>
      </c>
      <c r="H87" s="190">
        <v>7</v>
      </c>
      <c r="I87" s="190">
        <v>2</v>
      </c>
      <c r="J87" s="202">
        <v>2</v>
      </c>
      <c r="K87" s="228">
        <v>10</v>
      </c>
      <c r="L87" s="228">
        <v>2</v>
      </c>
      <c r="M87" s="228">
        <v>5</v>
      </c>
      <c r="N87" s="228">
        <v>19</v>
      </c>
      <c r="O87" s="204">
        <v>6</v>
      </c>
      <c r="P87" s="204">
        <v>4</v>
      </c>
      <c r="Q87" s="204">
        <v>6</v>
      </c>
      <c r="R87" s="205">
        <v>3</v>
      </c>
      <c r="S87" s="206">
        <f t="shared" si="1"/>
        <v>4.5</v>
      </c>
      <c r="T87" s="199">
        <f>IF(P87+Q87+R87=0,"",S87/$S$547*100)</f>
        <v>6.0896806977420812E-3</v>
      </c>
    </row>
    <row r="88" spans="1:25" ht="13.5" customHeight="1" x14ac:dyDescent="0.2">
      <c r="A88" s="1401"/>
      <c r="B88" s="1416"/>
      <c r="C88" s="189" t="s">
        <v>14</v>
      </c>
      <c r="D88" s="190">
        <v>2</v>
      </c>
      <c r="E88" s="190">
        <v>8</v>
      </c>
      <c r="F88" s="190">
        <v>7</v>
      </c>
      <c r="G88" s="190">
        <v>7</v>
      </c>
      <c r="H88" s="190">
        <v>7</v>
      </c>
      <c r="I88" s="190">
        <v>2</v>
      </c>
      <c r="J88" s="202">
        <v>2</v>
      </c>
      <c r="K88" s="228">
        <v>9</v>
      </c>
      <c r="L88" s="228">
        <v>13</v>
      </c>
      <c r="M88" s="228">
        <v>5</v>
      </c>
      <c r="N88" s="228">
        <v>19</v>
      </c>
      <c r="O88" s="204">
        <v>5</v>
      </c>
      <c r="P88" s="204">
        <v>4</v>
      </c>
      <c r="Q88" s="204">
        <v>4</v>
      </c>
      <c r="R88" s="205">
        <v>4</v>
      </c>
      <c r="S88" s="206">
        <f t="shared" si="1"/>
        <v>4</v>
      </c>
      <c r="T88" s="199">
        <f>IF(P88+Q88+R88=0,"",S88/$S$548*100)</f>
        <v>8.843003526147657E-3</v>
      </c>
    </row>
    <row r="89" spans="1:25" ht="13.5" customHeight="1" x14ac:dyDescent="0.2">
      <c r="A89" s="1413" t="s">
        <v>582</v>
      </c>
      <c r="B89" s="1415" t="s">
        <v>583</v>
      </c>
      <c r="C89" s="178" t="s">
        <v>13</v>
      </c>
      <c r="D89" s="190"/>
      <c r="E89" s="190"/>
      <c r="F89" s="190"/>
      <c r="G89" s="190"/>
      <c r="H89" s="190"/>
      <c r="I89" s="190"/>
      <c r="J89" s="202"/>
      <c r="K89" s="228"/>
      <c r="L89" s="228"/>
      <c r="M89" s="228"/>
      <c r="N89" s="228"/>
      <c r="O89" s="204">
        <v>0</v>
      </c>
      <c r="P89" s="204">
        <v>0</v>
      </c>
      <c r="Q89" s="204">
        <v>1</v>
      </c>
      <c r="R89" s="205"/>
      <c r="S89" s="206">
        <f t="shared" si="1"/>
        <v>1</v>
      </c>
      <c r="T89" s="199">
        <f>IF(P89+Q89+R89=0,"",S89/$S$547*100)</f>
        <v>1.3532623772760182E-3</v>
      </c>
    </row>
    <row r="90" spans="1:25" ht="13.5" customHeight="1" x14ac:dyDescent="0.2">
      <c r="A90" s="1414"/>
      <c r="B90" s="1416"/>
      <c r="C90" s="189" t="s">
        <v>14</v>
      </c>
      <c r="D90" s="190"/>
      <c r="E90" s="190"/>
      <c r="F90" s="190"/>
      <c r="G90" s="190"/>
      <c r="H90" s="190"/>
      <c r="I90" s="190"/>
      <c r="J90" s="202"/>
      <c r="K90" s="228"/>
      <c r="L90" s="228"/>
      <c r="M90" s="228"/>
      <c r="N90" s="228"/>
      <c r="O90" s="204">
        <v>0</v>
      </c>
      <c r="P90" s="204">
        <v>0</v>
      </c>
      <c r="Q90" s="204">
        <v>1</v>
      </c>
      <c r="R90" s="205"/>
      <c r="S90" s="206">
        <f t="shared" si="1"/>
        <v>1</v>
      </c>
      <c r="T90" s="199">
        <f>IF(P90+Q90+R90=0,"",S90/$S$548*100)</f>
        <v>2.2107508815369143E-3</v>
      </c>
    </row>
    <row r="91" spans="1:25" ht="13.5" customHeight="1" x14ac:dyDescent="0.2">
      <c r="A91" s="1404" t="s">
        <v>584</v>
      </c>
      <c r="B91" s="1415" t="s">
        <v>585</v>
      </c>
      <c r="C91" s="178" t="s">
        <v>13</v>
      </c>
      <c r="D91" s="190">
        <v>0</v>
      </c>
      <c r="E91" s="190">
        <v>0</v>
      </c>
      <c r="F91" s="190">
        <v>1</v>
      </c>
      <c r="G91" s="190">
        <v>3</v>
      </c>
      <c r="H91" s="190">
        <v>0</v>
      </c>
      <c r="I91" s="190">
        <v>0</v>
      </c>
      <c r="J91" s="202">
        <v>1</v>
      </c>
      <c r="K91" s="228"/>
      <c r="L91" s="228">
        <v>13</v>
      </c>
      <c r="M91" s="228">
        <v>5</v>
      </c>
      <c r="N91" s="228">
        <v>7</v>
      </c>
      <c r="O91" s="204">
        <v>3</v>
      </c>
      <c r="P91" s="204">
        <v>4</v>
      </c>
      <c r="Q91" s="204">
        <v>12</v>
      </c>
      <c r="R91" s="205">
        <v>7</v>
      </c>
      <c r="S91" s="206">
        <f t="shared" si="1"/>
        <v>9.5</v>
      </c>
      <c r="T91" s="199">
        <f>IF(P91+Q91+R91=0,"",S91/$S$547*100)</f>
        <v>1.2855992584122174E-2</v>
      </c>
    </row>
    <row r="92" spans="1:25" ht="13.5" customHeight="1" x14ac:dyDescent="0.2">
      <c r="A92" s="1401"/>
      <c r="B92" s="1416"/>
      <c r="C92" s="189" t="s">
        <v>14</v>
      </c>
      <c r="D92" s="229">
        <v>0</v>
      </c>
      <c r="E92" s="229">
        <v>0</v>
      </c>
      <c r="F92" s="229">
        <v>1</v>
      </c>
      <c r="G92" s="229">
        <v>3</v>
      </c>
      <c r="H92" s="229">
        <v>0</v>
      </c>
      <c r="I92" s="229">
        <v>0</v>
      </c>
      <c r="J92" s="230">
        <v>1</v>
      </c>
      <c r="K92" s="231"/>
      <c r="L92" s="231"/>
      <c r="M92" s="231">
        <v>4</v>
      </c>
      <c r="N92" s="231">
        <v>7</v>
      </c>
      <c r="O92" s="232">
        <v>3</v>
      </c>
      <c r="P92" s="232">
        <v>0</v>
      </c>
      <c r="Q92" s="232">
        <v>8</v>
      </c>
      <c r="R92" s="233">
        <v>6</v>
      </c>
      <c r="S92" s="234">
        <f t="shared" si="1"/>
        <v>7</v>
      </c>
      <c r="T92" s="235">
        <f>IF(P92+Q92+R92=0,"",S92/$S$548*100)</f>
        <v>1.5475256170758398E-2</v>
      </c>
    </row>
    <row r="93" spans="1:25" ht="13.5" customHeight="1" x14ac:dyDescent="0.2">
      <c r="A93" s="1404" t="s">
        <v>586</v>
      </c>
      <c r="B93" s="1415" t="s">
        <v>587</v>
      </c>
      <c r="C93" s="178" t="s">
        <v>13</v>
      </c>
      <c r="D93" s="229">
        <v>21</v>
      </c>
      <c r="E93" s="229">
        <v>23</v>
      </c>
      <c r="F93" s="229">
        <v>39</v>
      </c>
      <c r="G93" s="229">
        <v>41</v>
      </c>
      <c r="H93" s="229">
        <v>68</v>
      </c>
      <c r="I93" s="229">
        <v>40</v>
      </c>
      <c r="J93" s="230">
        <v>48</v>
      </c>
      <c r="K93" s="231">
        <v>22</v>
      </c>
      <c r="L93" s="231">
        <v>33</v>
      </c>
      <c r="M93" s="231">
        <v>31</v>
      </c>
      <c r="N93" s="231">
        <v>16</v>
      </c>
      <c r="O93" s="232">
        <v>15</v>
      </c>
      <c r="P93" s="232">
        <v>28</v>
      </c>
      <c r="Q93" s="232">
        <v>23</v>
      </c>
      <c r="R93" s="233">
        <v>51</v>
      </c>
      <c r="S93" s="234">
        <f t="shared" si="1"/>
        <v>37</v>
      </c>
      <c r="T93" s="235">
        <f>IF(P93+Q93+R93=0,"",S93/$S$547*100)</f>
        <v>5.0070707959212674E-2</v>
      </c>
    </row>
    <row r="94" spans="1:25" ht="13.5" customHeight="1" thickBot="1" x14ac:dyDescent="0.25">
      <c r="A94" s="1401"/>
      <c r="B94" s="1422"/>
      <c r="C94" s="189" t="s">
        <v>14</v>
      </c>
      <c r="D94" s="207">
        <v>6</v>
      </c>
      <c r="E94" s="207">
        <v>16</v>
      </c>
      <c r="F94" s="207">
        <v>21</v>
      </c>
      <c r="G94" s="207">
        <v>26</v>
      </c>
      <c r="H94" s="207">
        <v>52</v>
      </c>
      <c r="I94" s="207">
        <v>21</v>
      </c>
      <c r="J94" s="208">
        <v>27</v>
      </c>
      <c r="K94" s="236">
        <v>13</v>
      </c>
      <c r="L94" s="236">
        <v>23</v>
      </c>
      <c r="M94" s="236">
        <v>15</v>
      </c>
      <c r="N94" s="236">
        <v>9</v>
      </c>
      <c r="O94" s="210">
        <v>4</v>
      </c>
      <c r="P94" s="210">
        <v>17</v>
      </c>
      <c r="Q94" s="210">
        <v>7</v>
      </c>
      <c r="R94" s="211">
        <v>28</v>
      </c>
      <c r="S94" s="212">
        <f t="shared" si="1"/>
        <v>17.5</v>
      </c>
      <c r="T94" s="213">
        <f>IF(P94+Q94+R94=0,"",S94/$S$548*100)</f>
        <v>3.8688140426895994E-2</v>
      </c>
    </row>
    <row r="95" spans="1:25" s="63" customFormat="1" ht="13.5" customHeight="1" x14ac:dyDescent="0.2">
      <c r="A95" s="1417" t="s">
        <v>588</v>
      </c>
      <c r="B95" s="1418"/>
      <c r="C95" s="214" t="s">
        <v>13</v>
      </c>
      <c r="D95" s="237">
        <v>22</v>
      </c>
      <c r="E95" s="237">
        <v>17</v>
      </c>
      <c r="F95" s="237">
        <v>8</v>
      </c>
      <c r="G95" s="237">
        <v>4</v>
      </c>
      <c r="H95" s="237">
        <v>2</v>
      </c>
      <c r="I95" s="237">
        <v>5</v>
      </c>
      <c r="J95" s="238">
        <v>2</v>
      </c>
      <c r="K95" s="239">
        <v>5</v>
      </c>
      <c r="L95" s="239">
        <v>9</v>
      </c>
      <c r="M95" s="239">
        <v>9</v>
      </c>
      <c r="N95" s="239">
        <v>10</v>
      </c>
      <c r="O95" s="240">
        <v>16</v>
      </c>
      <c r="P95" s="240">
        <v>6</v>
      </c>
      <c r="Q95" s="240">
        <v>5</v>
      </c>
      <c r="R95" s="241">
        <v>3</v>
      </c>
      <c r="S95" s="242">
        <f t="shared" si="1"/>
        <v>4</v>
      </c>
      <c r="T95" s="243">
        <f>IF(P95+Q95+R95=0,"",S95/$S$547*100)</f>
        <v>5.4130495091040728E-3</v>
      </c>
      <c r="V95" s="4"/>
      <c r="W95" s="4"/>
      <c r="X95" s="4"/>
      <c r="Y95" s="4"/>
    </row>
    <row r="96" spans="1:25" s="63" customFormat="1" ht="13.5" customHeight="1" thickBot="1" x14ac:dyDescent="0.25">
      <c r="A96" s="1419"/>
      <c r="B96" s="1420"/>
      <c r="C96" s="221" t="s">
        <v>14</v>
      </c>
      <c r="D96" s="222">
        <v>10</v>
      </c>
      <c r="E96" s="222">
        <v>14</v>
      </c>
      <c r="F96" s="222">
        <v>7</v>
      </c>
      <c r="G96" s="222">
        <v>2</v>
      </c>
      <c r="H96" s="222">
        <v>1</v>
      </c>
      <c r="I96" s="222">
        <v>4</v>
      </c>
      <c r="J96" s="244">
        <v>4</v>
      </c>
      <c r="K96" s="245">
        <v>3</v>
      </c>
      <c r="L96" s="245">
        <v>8</v>
      </c>
      <c r="M96" s="245">
        <v>7</v>
      </c>
      <c r="N96" s="245">
        <v>7</v>
      </c>
      <c r="O96" s="246">
        <v>9</v>
      </c>
      <c r="P96" s="246">
        <v>4</v>
      </c>
      <c r="Q96" s="246">
        <v>3</v>
      </c>
      <c r="R96" s="247">
        <v>3</v>
      </c>
      <c r="S96" s="248">
        <f t="shared" si="1"/>
        <v>3</v>
      </c>
      <c r="T96" s="249">
        <f>IF(P96+Q96+R96=0,"",S96/$S$548*100)</f>
        <v>6.6322526446107415E-3</v>
      </c>
      <c r="V96" s="4"/>
      <c r="W96" s="4"/>
      <c r="X96" s="4"/>
      <c r="Y96" s="4"/>
    </row>
    <row r="97" spans="1:20" ht="13.5" customHeight="1" x14ac:dyDescent="0.2">
      <c r="A97" s="1404" t="s">
        <v>93</v>
      </c>
      <c r="B97" s="1415" t="s">
        <v>589</v>
      </c>
      <c r="C97" s="250" t="s">
        <v>13</v>
      </c>
      <c r="D97" s="190"/>
      <c r="E97" s="190"/>
      <c r="F97" s="190"/>
      <c r="G97" s="190"/>
      <c r="H97" s="190"/>
      <c r="I97" s="190"/>
      <c r="J97" s="202"/>
      <c r="K97" s="228"/>
      <c r="L97" s="228"/>
      <c r="M97" s="228"/>
      <c r="N97" s="228"/>
      <c r="O97" s="204"/>
      <c r="P97" s="204"/>
      <c r="Q97" s="204">
        <v>1</v>
      </c>
      <c r="R97" s="205"/>
      <c r="S97" s="206">
        <f t="shared" si="1"/>
        <v>1</v>
      </c>
      <c r="T97" s="243">
        <f>IF(P97+Q97+R97=0,"",S97/$S$547*100)</f>
        <v>1.3532623772760182E-3</v>
      </c>
    </row>
    <row r="98" spans="1:20" ht="13.5" hidden="1" customHeight="1" x14ac:dyDescent="0.2">
      <c r="A98" s="1401"/>
      <c r="B98" s="1416"/>
      <c r="C98" s="251" t="s">
        <v>14</v>
      </c>
      <c r="D98" s="190"/>
      <c r="E98" s="190"/>
      <c r="F98" s="190"/>
      <c r="G98" s="190"/>
      <c r="H98" s="190"/>
      <c r="I98" s="190"/>
      <c r="J98" s="202"/>
      <c r="K98" s="228"/>
      <c r="L98" s="228"/>
      <c r="M98" s="228"/>
      <c r="N98" s="228"/>
      <c r="O98" s="204"/>
      <c r="P98" s="204"/>
      <c r="Q98" s="204"/>
      <c r="R98" s="205"/>
      <c r="S98" s="252" t="e">
        <f t="shared" si="1"/>
        <v>#DIV/0!</v>
      </c>
      <c r="T98" s="253" t="str">
        <f>IF(P98+Q98+R98=0,"",S98/$S$548*100)</f>
        <v/>
      </c>
    </row>
    <row r="99" spans="1:20" ht="13.5" customHeight="1" x14ac:dyDescent="0.2">
      <c r="A99" s="1404" t="s">
        <v>590</v>
      </c>
      <c r="B99" s="1415" t="s">
        <v>591</v>
      </c>
      <c r="C99" s="178" t="s">
        <v>13</v>
      </c>
      <c r="D99" s="190">
        <v>0</v>
      </c>
      <c r="E99" s="190">
        <v>0</v>
      </c>
      <c r="F99" s="190">
        <v>0</v>
      </c>
      <c r="G99" s="190">
        <v>0</v>
      </c>
      <c r="H99" s="190">
        <v>0</v>
      </c>
      <c r="I99" s="190">
        <v>0</v>
      </c>
      <c r="J99" s="202">
        <v>0</v>
      </c>
      <c r="K99" s="228">
        <v>2</v>
      </c>
      <c r="L99" s="228"/>
      <c r="M99" s="228"/>
      <c r="N99" s="228"/>
      <c r="O99" s="204"/>
      <c r="P99" s="204"/>
      <c r="Q99" s="204"/>
      <c r="R99" s="205"/>
      <c r="S99" s="206" t="e">
        <f t="shared" si="1"/>
        <v>#DIV/0!</v>
      </c>
      <c r="T99" s="254" t="str">
        <f>IF(P99+Q99+R99=0,"",S99/$S$547*100)</f>
        <v/>
      </c>
    </row>
    <row r="100" spans="1:20" ht="13.5" hidden="1" customHeight="1" x14ac:dyDescent="0.2">
      <c r="A100" s="1401"/>
      <c r="B100" s="1416"/>
      <c r="C100" s="189" t="s">
        <v>14</v>
      </c>
      <c r="D100" s="190">
        <v>0</v>
      </c>
      <c r="E100" s="190">
        <v>0</v>
      </c>
      <c r="F100" s="190">
        <v>0</v>
      </c>
      <c r="G100" s="190">
        <v>0</v>
      </c>
      <c r="H100" s="190">
        <v>0</v>
      </c>
      <c r="I100" s="190">
        <v>0</v>
      </c>
      <c r="J100" s="202">
        <v>0</v>
      </c>
      <c r="K100" s="228"/>
      <c r="L100" s="228"/>
      <c r="M100" s="228"/>
      <c r="N100" s="228"/>
      <c r="O100" s="204"/>
      <c r="P100" s="204"/>
      <c r="Q100" s="204"/>
      <c r="R100" s="205"/>
      <c r="S100" s="206" t="e">
        <f t="shared" si="1"/>
        <v>#DIV/0!</v>
      </c>
      <c r="T100" s="199" t="str">
        <f>IF(P100+Q100+R100=0,"",S100/$S$548*100)</f>
        <v/>
      </c>
    </row>
    <row r="101" spans="1:20" ht="13.5" hidden="1" customHeight="1" x14ac:dyDescent="0.2">
      <c r="A101" s="1404" t="s">
        <v>99</v>
      </c>
      <c r="B101" s="1415" t="s">
        <v>592</v>
      </c>
      <c r="C101" s="178" t="s">
        <v>13</v>
      </c>
      <c r="D101" s="190">
        <v>0</v>
      </c>
      <c r="E101" s="190">
        <v>0</v>
      </c>
      <c r="F101" s="190">
        <v>0</v>
      </c>
      <c r="G101" s="190">
        <v>0</v>
      </c>
      <c r="H101" s="190">
        <v>0</v>
      </c>
      <c r="I101" s="190">
        <v>0</v>
      </c>
      <c r="J101" s="202">
        <v>0</v>
      </c>
      <c r="K101" s="255"/>
      <c r="L101" s="255"/>
      <c r="M101" s="255"/>
      <c r="N101" s="255"/>
      <c r="O101" s="204"/>
      <c r="P101" s="204"/>
      <c r="Q101" s="204"/>
      <c r="R101" s="205"/>
      <c r="S101" s="206" t="e">
        <f t="shared" si="1"/>
        <v>#DIV/0!</v>
      </c>
      <c r="T101" s="199" t="str">
        <f>IF(P101+Q101+R101=0,"",S101/$S$547*100)</f>
        <v/>
      </c>
    </row>
    <row r="102" spans="1:20" ht="13.5" customHeight="1" x14ac:dyDescent="0.2">
      <c r="A102" s="1401"/>
      <c r="B102" s="1416"/>
      <c r="C102" s="189" t="s">
        <v>14</v>
      </c>
      <c r="D102" s="190">
        <v>0</v>
      </c>
      <c r="E102" s="190">
        <v>1</v>
      </c>
      <c r="F102" s="190">
        <v>0</v>
      </c>
      <c r="G102" s="190">
        <v>0</v>
      </c>
      <c r="H102" s="190">
        <v>0</v>
      </c>
      <c r="I102" s="190">
        <v>1</v>
      </c>
      <c r="J102" s="202">
        <v>1</v>
      </c>
      <c r="K102" s="255"/>
      <c r="L102" s="255">
        <v>1</v>
      </c>
      <c r="M102" s="255"/>
      <c r="N102" s="255"/>
      <c r="O102" s="204"/>
      <c r="P102" s="204"/>
      <c r="Q102" s="204"/>
      <c r="R102" s="205"/>
      <c r="S102" s="206" t="e">
        <f t="shared" si="1"/>
        <v>#DIV/0!</v>
      </c>
      <c r="T102" s="199" t="str">
        <f>IF(P102+Q102+R102=0,"",S102/$S$548*100)</f>
        <v/>
      </c>
    </row>
    <row r="103" spans="1:20" ht="13.5" hidden="1" customHeight="1" x14ac:dyDescent="0.2">
      <c r="A103" s="1404" t="s">
        <v>101</v>
      </c>
      <c r="B103" s="1415" t="s">
        <v>593</v>
      </c>
      <c r="C103" s="178" t="s">
        <v>13</v>
      </c>
      <c r="D103" s="190">
        <v>0</v>
      </c>
      <c r="E103" s="190">
        <v>0</v>
      </c>
      <c r="F103" s="190">
        <v>0</v>
      </c>
      <c r="G103" s="190">
        <v>0</v>
      </c>
      <c r="H103" s="190">
        <v>0</v>
      </c>
      <c r="I103" s="190">
        <v>0</v>
      </c>
      <c r="J103" s="202">
        <v>0</v>
      </c>
      <c r="K103" s="228"/>
      <c r="L103" s="228"/>
      <c r="M103" s="228"/>
      <c r="N103" s="228"/>
      <c r="O103" s="204"/>
      <c r="P103" s="204"/>
      <c r="Q103" s="204"/>
      <c r="R103" s="205"/>
      <c r="S103" s="206" t="e">
        <f t="shared" si="1"/>
        <v>#DIV/0!</v>
      </c>
      <c r="T103" s="199" t="str">
        <f>IF(P103+Q103+R103=0,"",S103/$S$547*100)</f>
        <v/>
      </c>
    </row>
    <row r="104" spans="1:20" ht="13.5" hidden="1" customHeight="1" x14ac:dyDescent="0.2">
      <c r="A104" s="1401"/>
      <c r="B104" s="1416"/>
      <c r="C104" s="189" t="s">
        <v>14</v>
      </c>
      <c r="D104" s="190">
        <v>0</v>
      </c>
      <c r="E104" s="190">
        <v>0</v>
      </c>
      <c r="F104" s="190">
        <v>0</v>
      </c>
      <c r="G104" s="190">
        <v>0</v>
      </c>
      <c r="H104" s="190">
        <v>0</v>
      </c>
      <c r="I104" s="190">
        <v>0</v>
      </c>
      <c r="J104" s="202">
        <v>0</v>
      </c>
      <c r="K104" s="228"/>
      <c r="L104" s="228"/>
      <c r="M104" s="228"/>
      <c r="N104" s="228"/>
      <c r="O104" s="204"/>
      <c r="P104" s="204"/>
      <c r="Q104" s="204"/>
      <c r="R104" s="205"/>
      <c r="S104" s="206" t="e">
        <f t="shared" si="1"/>
        <v>#DIV/0!</v>
      </c>
      <c r="T104" s="199" t="str">
        <f>IF(P104+Q104+R104=0,"",S104/$S$548*100)</f>
        <v/>
      </c>
    </row>
    <row r="105" spans="1:20" ht="13.5" customHeight="1" x14ac:dyDescent="0.2">
      <c r="A105" s="1404" t="s">
        <v>103</v>
      </c>
      <c r="B105" s="1415" t="s">
        <v>594</v>
      </c>
      <c r="C105" s="178" t="s">
        <v>13</v>
      </c>
      <c r="D105" s="190">
        <v>0</v>
      </c>
      <c r="E105" s="190">
        <v>1</v>
      </c>
      <c r="F105" s="190">
        <v>0</v>
      </c>
      <c r="G105" s="190">
        <v>0</v>
      </c>
      <c r="H105" s="190">
        <v>0</v>
      </c>
      <c r="I105" s="190">
        <v>0</v>
      </c>
      <c r="J105" s="202">
        <v>1</v>
      </c>
      <c r="K105" s="228"/>
      <c r="L105" s="228"/>
      <c r="M105" s="228"/>
      <c r="N105" s="228"/>
      <c r="O105" s="204"/>
      <c r="P105" s="204"/>
      <c r="Q105" s="204"/>
      <c r="R105" s="205"/>
      <c r="S105" s="206" t="e">
        <f t="shared" si="1"/>
        <v>#DIV/0!</v>
      </c>
      <c r="T105" s="199" t="str">
        <f>IF(P105+Q105+R105=0,"",S105/$S$547*100)</f>
        <v/>
      </c>
    </row>
    <row r="106" spans="1:20" ht="13.5" customHeight="1" x14ac:dyDescent="0.2">
      <c r="A106" s="1401"/>
      <c r="B106" s="1416"/>
      <c r="C106" s="189" t="s">
        <v>14</v>
      </c>
      <c r="D106" s="190">
        <v>0</v>
      </c>
      <c r="E106" s="190">
        <v>0</v>
      </c>
      <c r="F106" s="190">
        <v>0</v>
      </c>
      <c r="G106" s="190">
        <v>0</v>
      </c>
      <c r="H106" s="190">
        <v>0</v>
      </c>
      <c r="I106" s="190">
        <v>0</v>
      </c>
      <c r="J106" s="202">
        <v>1</v>
      </c>
      <c r="K106" s="228"/>
      <c r="L106" s="228"/>
      <c r="M106" s="228"/>
      <c r="N106" s="228"/>
      <c r="O106" s="204"/>
      <c r="P106" s="204"/>
      <c r="Q106" s="204"/>
      <c r="R106" s="205"/>
      <c r="S106" s="206" t="e">
        <f t="shared" si="1"/>
        <v>#DIV/0!</v>
      </c>
      <c r="T106" s="199" t="str">
        <f>IF(P106+Q106+R106=0,"",S106/$S$548*100)</f>
        <v/>
      </c>
    </row>
    <row r="107" spans="1:20" ht="13.5" customHeight="1" x14ac:dyDescent="0.2">
      <c r="A107" s="1404" t="s">
        <v>107</v>
      </c>
      <c r="B107" s="1415" t="s">
        <v>595</v>
      </c>
      <c r="C107" s="178" t="s">
        <v>13</v>
      </c>
      <c r="D107" s="190">
        <v>0</v>
      </c>
      <c r="E107" s="190">
        <v>1</v>
      </c>
      <c r="F107" s="190">
        <v>0</v>
      </c>
      <c r="G107" s="190">
        <v>0</v>
      </c>
      <c r="H107" s="190">
        <v>0</v>
      </c>
      <c r="I107" s="190">
        <v>0</v>
      </c>
      <c r="J107" s="202">
        <v>0</v>
      </c>
      <c r="K107" s="228"/>
      <c r="L107" s="228"/>
      <c r="M107" s="228"/>
      <c r="N107" s="228"/>
      <c r="O107" s="204"/>
      <c r="P107" s="204"/>
      <c r="Q107" s="204"/>
      <c r="R107" s="205"/>
      <c r="S107" s="206" t="e">
        <f t="shared" si="1"/>
        <v>#DIV/0!</v>
      </c>
      <c r="T107" s="199" t="str">
        <f>IF(P107+Q107+R107=0,"",S107/$S$547*100)</f>
        <v/>
      </c>
    </row>
    <row r="108" spans="1:20" ht="13.5" customHeight="1" x14ac:dyDescent="0.2">
      <c r="A108" s="1401"/>
      <c r="B108" s="1416"/>
      <c r="C108" s="189" t="s">
        <v>14</v>
      </c>
      <c r="D108" s="190">
        <v>0</v>
      </c>
      <c r="E108" s="190">
        <v>1</v>
      </c>
      <c r="F108" s="190">
        <v>0</v>
      </c>
      <c r="G108" s="190">
        <v>0</v>
      </c>
      <c r="H108" s="190">
        <v>0</v>
      </c>
      <c r="I108" s="190">
        <v>0</v>
      </c>
      <c r="J108" s="202">
        <v>0</v>
      </c>
      <c r="K108" s="228"/>
      <c r="L108" s="228"/>
      <c r="M108" s="228"/>
      <c r="N108" s="228"/>
      <c r="O108" s="204"/>
      <c r="P108" s="204"/>
      <c r="Q108" s="204"/>
      <c r="R108" s="205"/>
      <c r="S108" s="206" t="e">
        <f t="shared" si="1"/>
        <v>#DIV/0!</v>
      </c>
      <c r="T108" s="199" t="str">
        <f>IF(P108+Q108+R108=0,"",S108/$S$548*100)</f>
        <v/>
      </c>
    </row>
    <row r="109" spans="1:20" ht="13.5" customHeight="1" x14ac:dyDescent="0.2">
      <c r="A109" s="1404" t="s">
        <v>109</v>
      </c>
      <c r="B109" s="1415" t="s">
        <v>596</v>
      </c>
      <c r="C109" s="178" t="s">
        <v>13</v>
      </c>
      <c r="D109" s="190">
        <v>1</v>
      </c>
      <c r="E109" s="190">
        <v>0</v>
      </c>
      <c r="F109" s="190">
        <v>0</v>
      </c>
      <c r="G109" s="190">
        <v>0</v>
      </c>
      <c r="H109" s="190">
        <v>0</v>
      </c>
      <c r="I109" s="190">
        <v>0</v>
      </c>
      <c r="J109" s="202">
        <v>0</v>
      </c>
      <c r="K109" s="228"/>
      <c r="L109" s="228"/>
      <c r="M109" s="228"/>
      <c r="N109" s="228"/>
      <c r="O109" s="204"/>
      <c r="P109" s="204"/>
      <c r="Q109" s="204"/>
      <c r="R109" s="205"/>
      <c r="S109" s="206" t="e">
        <f t="shared" si="1"/>
        <v>#DIV/0!</v>
      </c>
      <c r="T109" s="199" t="str">
        <f>IF(P109+Q109+R109=0,"",S109/$S$547*100)</f>
        <v/>
      </c>
    </row>
    <row r="110" spans="1:20" ht="13.5" customHeight="1" x14ac:dyDescent="0.2">
      <c r="A110" s="1401"/>
      <c r="B110" s="1416"/>
      <c r="C110" s="189" t="s">
        <v>14</v>
      </c>
      <c r="D110" s="190">
        <v>1</v>
      </c>
      <c r="E110" s="190">
        <v>0</v>
      </c>
      <c r="F110" s="190">
        <v>0</v>
      </c>
      <c r="G110" s="190">
        <v>0</v>
      </c>
      <c r="H110" s="190">
        <v>0</v>
      </c>
      <c r="I110" s="190">
        <v>0</v>
      </c>
      <c r="J110" s="202">
        <v>0</v>
      </c>
      <c r="K110" s="228"/>
      <c r="L110" s="228"/>
      <c r="M110" s="228"/>
      <c r="N110" s="228"/>
      <c r="O110" s="204"/>
      <c r="P110" s="204"/>
      <c r="Q110" s="204"/>
      <c r="R110" s="205"/>
      <c r="S110" s="206" t="e">
        <f t="shared" si="1"/>
        <v>#DIV/0!</v>
      </c>
      <c r="T110" s="199" t="str">
        <f>IF(P110+Q110+R110=0,"",S110/$S$548*100)</f>
        <v/>
      </c>
    </row>
    <row r="111" spans="1:20" ht="13.5" customHeight="1" x14ac:dyDescent="0.2">
      <c r="A111" s="1404" t="s">
        <v>597</v>
      </c>
      <c r="B111" s="1415" t="s">
        <v>598</v>
      </c>
      <c r="C111" s="178" t="s">
        <v>13</v>
      </c>
      <c r="D111" s="190">
        <v>21</v>
      </c>
      <c r="E111" s="190">
        <v>15</v>
      </c>
      <c r="F111" s="190">
        <v>8</v>
      </c>
      <c r="G111" s="190">
        <v>4</v>
      </c>
      <c r="H111" s="190">
        <v>2</v>
      </c>
      <c r="I111" s="190">
        <v>5</v>
      </c>
      <c r="J111" s="202">
        <v>1</v>
      </c>
      <c r="K111" s="228">
        <v>3</v>
      </c>
      <c r="L111" s="228">
        <v>8</v>
      </c>
      <c r="M111" s="228">
        <v>9</v>
      </c>
      <c r="N111" s="228">
        <v>10</v>
      </c>
      <c r="O111" s="204">
        <v>16</v>
      </c>
      <c r="P111" s="204">
        <v>6</v>
      </c>
      <c r="Q111" s="204">
        <v>4</v>
      </c>
      <c r="R111" s="205">
        <v>3</v>
      </c>
      <c r="S111" s="206">
        <f t="shared" si="1"/>
        <v>3.5</v>
      </c>
      <c r="T111" s="199">
        <f>IF(P111+Q111+R111=0,"",S111/$S$547*100)</f>
        <v>4.7364183204660635E-3</v>
      </c>
    </row>
    <row r="112" spans="1:20" ht="13.5" customHeight="1" x14ac:dyDescent="0.2">
      <c r="A112" s="1401"/>
      <c r="B112" s="1416"/>
      <c r="C112" s="189" t="s">
        <v>14</v>
      </c>
      <c r="D112" s="190">
        <v>9</v>
      </c>
      <c r="E112" s="190">
        <v>12</v>
      </c>
      <c r="F112" s="190">
        <v>7</v>
      </c>
      <c r="G112" s="190">
        <v>2</v>
      </c>
      <c r="H112" s="190">
        <v>1</v>
      </c>
      <c r="I112" s="190">
        <v>3</v>
      </c>
      <c r="J112" s="202">
        <v>2</v>
      </c>
      <c r="K112" s="228">
        <v>3</v>
      </c>
      <c r="L112" s="228">
        <v>6</v>
      </c>
      <c r="M112" s="228">
        <v>7</v>
      </c>
      <c r="N112" s="228">
        <v>7</v>
      </c>
      <c r="O112" s="204">
        <v>9</v>
      </c>
      <c r="P112" s="204">
        <v>4</v>
      </c>
      <c r="Q112" s="204">
        <v>2</v>
      </c>
      <c r="R112" s="205">
        <v>3</v>
      </c>
      <c r="S112" s="206">
        <f t="shared" si="1"/>
        <v>2.5</v>
      </c>
      <c r="T112" s="199">
        <f>IF(P112+Q112+R112=0,"",S112/$S$548*100)</f>
        <v>5.5268772038422845E-3</v>
      </c>
    </row>
    <row r="113" spans="1:239" ht="13.5" customHeight="1" x14ac:dyDescent="0.2">
      <c r="A113" s="1404" t="s">
        <v>121</v>
      </c>
      <c r="B113" s="1415" t="s">
        <v>599</v>
      </c>
      <c r="C113" s="178" t="s">
        <v>13</v>
      </c>
      <c r="D113" s="190"/>
      <c r="E113" s="190"/>
      <c r="F113" s="190"/>
      <c r="G113" s="190"/>
      <c r="H113" s="190"/>
      <c r="I113" s="190"/>
      <c r="J113" s="202"/>
      <c r="K113" s="228"/>
      <c r="L113" s="228">
        <v>1</v>
      </c>
      <c r="M113" s="228"/>
      <c r="N113" s="228"/>
      <c r="O113" s="204"/>
      <c r="P113" s="204"/>
      <c r="Q113" s="204"/>
      <c r="R113" s="205"/>
      <c r="S113" s="206" t="e">
        <f t="shared" si="1"/>
        <v>#DIV/0!</v>
      </c>
      <c r="T113" s="199" t="str">
        <f>IF(P113+Q113+R113=0,"",S113/$S$547*100)</f>
        <v/>
      </c>
    </row>
    <row r="114" spans="1:239" ht="13.5" customHeight="1" x14ac:dyDescent="0.2">
      <c r="A114" s="1401"/>
      <c r="B114" s="1416"/>
      <c r="C114" s="189" t="s">
        <v>14</v>
      </c>
      <c r="D114" s="256"/>
      <c r="E114" s="256"/>
      <c r="F114" s="256"/>
      <c r="G114" s="256"/>
      <c r="H114" s="256"/>
      <c r="I114" s="256"/>
      <c r="J114" s="257"/>
      <c r="K114" s="258"/>
      <c r="L114" s="258">
        <v>1</v>
      </c>
      <c r="M114" s="258"/>
      <c r="N114" s="258"/>
      <c r="O114" s="259"/>
      <c r="P114" s="259"/>
      <c r="Q114" s="259"/>
      <c r="R114" s="260"/>
      <c r="S114" s="261" t="e">
        <f t="shared" si="1"/>
        <v>#DIV/0!</v>
      </c>
      <c r="T114" s="262" t="str">
        <f>IF(P114+Q114+R114=0,"",S114/$S$548*100)</f>
        <v/>
      </c>
    </row>
    <row r="115" spans="1:239" ht="14.25" hidden="1" customHeight="1" x14ac:dyDescent="0.2">
      <c r="A115" s="1423" t="s">
        <v>126</v>
      </c>
      <c r="B115" s="1415" t="s">
        <v>600</v>
      </c>
      <c r="C115" s="178" t="s">
        <v>13</v>
      </c>
      <c r="D115" s="190"/>
      <c r="E115" s="190"/>
      <c r="F115" s="190"/>
      <c r="G115" s="190"/>
      <c r="H115" s="190"/>
      <c r="I115" s="190"/>
      <c r="J115" s="202"/>
      <c r="K115" s="228"/>
      <c r="L115" s="228"/>
      <c r="M115" s="228"/>
      <c r="N115" s="228"/>
      <c r="O115" s="204"/>
      <c r="P115" s="204"/>
      <c r="Q115" s="204"/>
      <c r="R115" s="205"/>
      <c r="S115" s="252" t="e">
        <f t="shared" si="1"/>
        <v>#DIV/0!</v>
      </c>
      <c r="T115" s="253" t="str">
        <f>IF(P115+Q115+R115=0,"",S115/$S$547*100)</f>
        <v/>
      </c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  <c r="FU115" s="4"/>
      <c r="FV115" s="4"/>
      <c r="FW115" s="4"/>
      <c r="FX115" s="4"/>
      <c r="FY115" s="4"/>
      <c r="FZ115" s="4"/>
      <c r="GA115" s="4"/>
      <c r="GB115" s="4"/>
      <c r="GC115" s="4"/>
      <c r="GD115" s="4"/>
      <c r="GE115" s="4"/>
      <c r="GF115" s="4"/>
      <c r="GG115" s="4"/>
      <c r="GH115" s="4"/>
      <c r="GI115" s="4"/>
      <c r="GJ115" s="4"/>
      <c r="GK115" s="4"/>
      <c r="GL115" s="4"/>
      <c r="GM115" s="4"/>
      <c r="GN115" s="4"/>
      <c r="GO115" s="4"/>
      <c r="GP115" s="4"/>
      <c r="GQ115" s="4"/>
      <c r="GR115" s="4"/>
      <c r="GS115" s="4"/>
      <c r="GT115" s="4"/>
      <c r="GU115" s="4"/>
      <c r="GV115" s="4"/>
      <c r="GW115" s="4"/>
      <c r="GX115" s="4"/>
      <c r="GY115" s="4"/>
      <c r="GZ115" s="4"/>
      <c r="HA115" s="4"/>
      <c r="HB115" s="4"/>
      <c r="HC115" s="4"/>
      <c r="HD115" s="4"/>
      <c r="HE115" s="4"/>
      <c r="HF115" s="4"/>
      <c r="HG115" s="4"/>
      <c r="HH115" s="4"/>
      <c r="HI115" s="4"/>
      <c r="HJ115" s="4"/>
      <c r="HK115" s="4"/>
      <c r="HL115" s="4"/>
      <c r="HM115" s="4"/>
      <c r="HN115" s="4"/>
      <c r="HO115" s="4"/>
      <c r="HP115" s="4"/>
      <c r="HQ115" s="4"/>
      <c r="HR115" s="4"/>
      <c r="HS115" s="4"/>
      <c r="HT115" s="4"/>
      <c r="HU115" s="4"/>
      <c r="HV115" s="4"/>
      <c r="HW115" s="4"/>
      <c r="HX115" s="4"/>
      <c r="HY115" s="4"/>
      <c r="HZ115" s="4"/>
      <c r="IA115" s="4"/>
      <c r="IB115" s="4"/>
      <c r="IC115" s="4"/>
      <c r="ID115" s="4"/>
      <c r="IE115" s="4"/>
    </row>
    <row r="116" spans="1:239" ht="14.25" customHeight="1" thickBot="1" x14ac:dyDescent="0.25">
      <c r="A116" s="1421"/>
      <c r="B116" s="1422"/>
      <c r="C116" s="189" t="s">
        <v>14</v>
      </c>
      <c r="D116" s="256"/>
      <c r="E116" s="256"/>
      <c r="F116" s="256"/>
      <c r="G116" s="256"/>
      <c r="H116" s="256"/>
      <c r="I116" s="256"/>
      <c r="J116" s="257"/>
      <c r="K116" s="258"/>
      <c r="L116" s="258"/>
      <c r="M116" s="258"/>
      <c r="N116" s="258"/>
      <c r="O116" s="259"/>
      <c r="P116" s="259"/>
      <c r="Q116" s="259">
        <v>1</v>
      </c>
      <c r="R116" s="260"/>
      <c r="S116" s="261">
        <f t="shared" si="1"/>
        <v>1</v>
      </c>
      <c r="T116" s="262">
        <f>IF(P116+Q116+R116=0,"",S116/$S$548*100)</f>
        <v>2.2107508815369143E-3</v>
      </c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  <c r="FU116" s="4"/>
      <c r="FV116" s="4"/>
      <c r="FW116" s="4"/>
      <c r="FX116" s="4"/>
      <c r="FY116" s="4"/>
      <c r="FZ116" s="4"/>
      <c r="GA116" s="4"/>
      <c r="GB116" s="4"/>
      <c r="GC116" s="4"/>
      <c r="GD116" s="4"/>
      <c r="GE116" s="4"/>
      <c r="GF116" s="4"/>
      <c r="GG116" s="4"/>
      <c r="GH116" s="4"/>
      <c r="GI116" s="4"/>
      <c r="GJ116" s="4"/>
      <c r="GK116" s="4"/>
      <c r="GL116" s="4"/>
      <c r="GM116" s="4"/>
      <c r="GN116" s="4"/>
      <c r="GO116" s="4"/>
      <c r="GP116" s="4"/>
      <c r="GQ116" s="4"/>
      <c r="GR116" s="4"/>
      <c r="GS116" s="4"/>
      <c r="GT116" s="4"/>
      <c r="GU116" s="4"/>
      <c r="GV116" s="4"/>
      <c r="GW116" s="4"/>
      <c r="GX116" s="4"/>
      <c r="GY116" s="4"/>
      <c r="GZ116" s="4"/>
      <c r="HA116" s="4"/>
      <c r="HB116" s="4"/>
      <c r="HC116" s="4"/>
      <c r="HD116" s="4"/>
      <c r="HE116" s="4"/>
      <c r="HF116" s="4"/>
      <c r="HG116" s="4"/>
      <c r="HH116" s="4"/>
      <c r="HI116" s="4"/>
      <c r="HJ116" s="4"/>
      <c r="HK116" s="4"/>
      <c r="HL116" s="4"/>
      <c r="HM116" s="4"/>
      <c r="HN116" s="4"/>
      <c r="HO116" s="4"/>
      <c r="HP116" s="4"/>
      <c r="HQ116" s="4"/>
      <c r="HR116" s="4"/>
      <c r="HS116" s="4"/>
      <c r="HT116" s="4"/>
      <c r="HU116" s="4"/>
      <c r="HV116" s="4"/>
      <c r="HW116" s="4"/>
      <c r="HX116" s="4"/>
      <c r="HY116" s="4"/>
      <c r="HZ116" s="4"/>
      <c r="IA116" s="4"/>
      <c r="IB116" s="4"/>
      <c r="IC116" s="4"/>
      <c r="ID116" s="4"/>
      <c r="IE116" s="4"/>
    </row>
    <row r="117" spans="1:239" s="63" customFormat="1" ht="13.5" customHeight="1" x14ac:dyDescent="0.2">
      <c r="A117" s="1417" t="s">
        <v>601</v>
      </c>
      <c r="B117" s="1418"/>
      <c r="C117" s="214" t="s">
        <v>13</v>
      </c>
      <c r="D117" s="263">
        <v>5210</v>
      </c>
      <c r="E117" s="263">
        <v>6732</v>
      </c>
      <c r="F117" s="263">
        <v>7718</v>
      </c>
      <c r="G117" s="263">
        <v>8961</v>
      </c>
      <c r="H117" s="263">
        <v>9002</v>
      </c>
      <c r="I117" s="263">
        <v>8194</v>
      </c>
      <c r="J117" s="239">
        <v>7779</v>
      </c>
      <c r="K117" s="239">
        <v>8549</v>
      </c>
      <c r="L117" s="239">
        <v>8746</v>
      </c>
      <c r="M117" s="239">
        <v>8494</v>
      </c>
      <c r="N117" s="239">
        <v>8134</v>
      </c>
      <c r="O117" s="240">
        <v>7235</v>
      </c>
      <c r="P117" s="240">
        <v>7906</v>
      </c>
      <c r="Q117" s="240">
        <v>7912</v>
      </c>
      <c r="R117" s="241">
        <v>7512</v>
      </c>
      <c r="S117" s="242">
        <f t="shared" si="1"/>
        <v>7712</v>
      </c>
      <c r="T117" s="243">
        <f>IF(P117+Q117+R117=0,"",S117/$S$547*100)</f>
        <v>10.436359453552651</v>
      </c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/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  <c r="FU117" s="4"/>
      <c r="FV117" s="4"/>
      <c r="FW117" s="4"/>
      <c r="FX117" s="4"/>
      <c r="FY117" s="4"/>
      <c r="FZ117" s="4"/>
      <c r="GA117" s="4"/>
      <c r="GB117" s="4"/>
      <c r="GC117" s="4"/>
      <c r="GD117" s="4"/>
      <c r="GE117" s="4"/>
      <c r="GF117" s="4"/>
      <c r="GG117" s="4"/>
      <c r="GH117" s="4"/>
      <c r="GI117" s="4"/>
      <c r="GJ117" s="4"/>
      <c r="GK117" s="4"/>
      <c r="GL117" s="4"/>
      <c r="GM117" s="4"/>
      <c r="GN117" s="4"/>
      <c r="GO117" s="4"/>
      <c r="GP117" s="4"/>
      <c r="GQ117" s="4"/>
      <c r="GR117" s="4"/>
      <c r="GS117" s="4"/>
      <c r="GT117" s="4"/>
      <c r="GU117" s="4"/>
      <c r="GV117" s="4"/>
      <c r="GW117" s="4"/>
      <c r="GX117" s="4"/>
      <c r="GY117" s="4"/>
      <c r="GZ117" s="4"/>
      <c r="HA117" s="4"/>
      <c r="HB117" s="4"/>
      <c r="HC117" s="4"/>
      <c r="HD117" s="4"/>
      <c r="HE117" s="4"/>
      <c r="HF117" s="4"/>
      <c r="HG117" s="4"/>
      <c r="HH117" s="4"/>
      <c r="HI117" s="4"/>
      <c r="HJ117" s="4"/>
      <c r="HK117" s="4"/>
      <c r="HL117" s="4"/>
      <c r="HM117" s="4"/>
      <c r="HN117" s="4"/>
      <c r="HO117" s="4"/>
      <c r="HP117" s="4"/>
      <c r="HQ117" s="4"/>
      <c r="HR117" s="4"/>
      <c r="HS117" s="4"/>
      <c r="HT117" s="4"/>
      <c r="HU117" s="4"/>
      <c r="HV117" s="4"/>
      <c r="HW117" s="4"/>
      <c r="HX117" s="4"/>
      <c r="HY117" s="4"/>
      <c r="HZ117" s="4"/>
      <c r="IA117" s="4"/>
      <c r="IB117" s="4"/>
      <c r="IC117" s="4"/>
      <c r="ID117" s="4"/>
      <c r="IE117" s="4"/>
    </row>
    <row r="118" spans="1:239" s="265" customFormat="1" ht="13.5" customHeight="1" thickBot="1" x14ac:dyDescent="0.25">
      <c r="A118" s="1419"/>
      <c r="B118" s="1420"/>
      <c r="C118" s="221" t="s">
        <v>14</v>
      </c>
      <c r="D118" s="264">
        <v>5193</v>
      </c>
      <c r="E118" s="264">
        <v>6724</v>
      </c>
      <c r="F118" s="264">
        <v>7718</v>
      </c>
      <c r="G118" s="264">
        <v>8945</v>
      </c>
      <c r="H118" s="264">
        <v>8952</v>
      </c>
      <c r="I118" s="264">
        <v>8182</v>
      </c>
      <c r="J118" s="245">
        <v>7758</v>
      </c>
      <c r="K118" s="245">
        <v>8493</v>
      </c>
      <c r="L118" s="245">
        <v>8694</v>
      </c>
      <c r="M118" s="245">
        <v>8455</v>
      </c>
      <c r="N118" s="245">
        <v>8131</v>
      </c>
      <c r="O118" s="246">
        <v>7226</v>
      </c>
      <c r="P118" s="246">
        <v>7914</v>
      </c>
      <c r="Q118" s="246">
        <v>7910</v>
      </c>
      <c r="R118" s="247">
        <v>7490</v>
      </c>
      <c r="S118" s="248">
        <f t="shared" si="1"/>
        <v>7700</v>
      </c>
      <c r="T118" s="249">
        <f>IF(P118+Q118+R118=0,"",S118/$S$548*100)</f>
        <v>17.022781787834237</v>
      </c>
      <c r="U118" s="63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  <c r="FU118" s="4"/>
      <c r="FV118" s="4"/>
      <c r="FW118" s="4"/>
      <c r="FX118" s="4"/>
      <c r="FY118" s="4"/>
      <c r="FZ118" s="4"/>
      <c r="GA118" s="4"/>
      <c r="GB118" s="4"/>
      <c r="GC118" s="4"/>
      <c r="GD118" s="4"/>
      <c r="GE118" s="4"/>
      <c r="GF118" s="4"/>
      <c r="GG118" s="4"/>
      <c r="GH118" s="4"/>
      <c r="GI118" s="4"/>
      <c r="GJ118" s="4"/>
      <c r="GK118" s="4"/>
      <c r="GL118" s="4"/>
      <c r="GM118" s="4"/>
      <c r="GN118" s="4"/>
      <c r="GO118" s="4"/>
      <c r="GP118" s="4"/>
      <c r="GQ118" s="4"/>
      <c r="GR118" s="4"/>
      <c r="GS118" s="4"/>
      <c r="GT118" s="4"/>
      <c r="GU118" s="4"/>
      <c r="GV118" s="4"/>
      <c r="GW118" s="4"/>
      <c r="GX118" s="4"/>
      <c r="GY118" s="4"/>
      <c r="GZ118" s="4"/>
      <c r="HA118" s="4"/>
      <c r="HB118" s="4"/>
      <c r="HC118" s="4"/>
      <c r="HD118" s="4"/>
      <c r="HE118" s="4"/>
      <c r="HF118" s="4"/>
      <c r="HG118" s="4"/>
      <c r="HH118" s="4"/>
      <c r="HI118" s="4"/>
      <c r="HJ118" s="4"/>
      <c r="HK118" s="4"/>
      <c r="HL118" s="4"/>
      <c r="HM118" s="4"/>
      <c r="HN118" s="4"/>
      <c r="HO118" s="4"/>
      <c r="HP118" s="4"/>
      <c r="HQ118" s="4"/>
      <c r="HR118" s="4"/>
      <c r="HS118" s="4"/>
      <c r="HT118" s="4"/>
      <c r="HU118" s="4"/>
      <c r="HV118" s="4"/>
      <c r="HW118" s="4"/>
      <c r="HX118" s="4"/>
      <c r="HY118" s="4"/>
      <c r="HZ118" s="4"/>
      <c r="IA118" s="4"/>
      <c r="IB118" s="4"/>
      <c r="IC118" s="4"/>
      <c r="ID118" s="4"/>
      <c r="IE118" s="4"/>
    </row>
    <row r="119" spans="1:239" ht="13.5" customHeight="1" x14ac:dyDescent="0.2">
      <c r="A119" s="1404" t="s">
        <v>128</v>
      </c>
      <c r="B119" s="1415" t="s">
        <v>602</v>
      </c>
      <c r="C119" s="178" t="s">
        <v>13</v>
      </c>
      <c r="D119" s="180">
        <v>2</v>
      </c>
      <c r="E119" s="180">
        <v>0</v>
      </c>
      <c r="F119" s="180">
        <v>0</v>
      </c>
      <c r="G119" s="180">
        <v>0</v>
      </c>
      <c r="H119" s="180">
        <v>0</v>
      </c>
      <c r="I119" s="180">
        <v>0</v>
      </c>
      <c r="J119" s="266">
        <v>0</v>
      </c>
      <c r="K119" s="267"/>
      <c r="L119" s="267"/>
      <c r="M119" s="267"/>
      <c r="N119" s="267"/>
      <c r="O119" s="268">
        <v>0</v>
      </c>
      <c r="P119" s="268"/>
      <c r="Q119" s="268"/>
      <c r="R119" s="269"/>
      <c r="S119" s="270"/>
      <c r="T119" s="254" t="str">
        <f>IF(P119+Q119+R119=0,"",S119/$S$547*100)</f>
        <v/>
      </c>
    </row>
    <row r="120" spans="1:239" ht="13.5" customHeight="1" x14ac:dyDescent="0.2">
      <c r="A120" s="1401"/>
      <c r="B120" s="1416"/>
      <c r="C120" s="189" t="s">
        <v>14</v>
      </c>
      <c r="D120" s="180">
        <v>0</v>
      </c>
      <c r="E120" s="180">
        <v>1</v>
      </c>
      <c r="F120" s="180">
        <v>2</v>
      </c>
      <c r="G120" s="180">
        <v>0</v>
      </c>
      <c r="H120" s="180">
        <v>0</v>
      </c>
      <c r="I120" s="180">
        <v>1</v>
      </c>
      <c r="J120" s="266">
        <v>1</v>
      </c>
      <c r="K120" s="267"/>
      <c r="L120" s="267"/>
      <c r="M120" s="267"/>
      <c r="N120" s="267"/>
      <c r="O120" s="268">
        <v>1</v>
      </c>
      <c r="P120" s="268"/>
      <c r="Q120" s="268">
        <v>1</v>
      </c>
      <c r="R120" s="269"/>
      <c r="S120" s="270">
        <f t="shared" si="1"/>
        <v>1</v>
      </c>
      <c r="T120" s="254">
        <f>IF(P120+Q120+R120=0,"",S120/$S$548*100)</f>
        <v>2.2107508815369143E-3</v>
      </c>
    </row>
    <row r="121" spans="1:239" ht="13.5" customHeight="1" x14ac:dyDescent="0.2">
      <c r="A121" s="1404" t="s">
        <v>134</v>
      </c>
      <c r="B121" s="1415" t="s">
        <v>603</v>
      </c>
      <c r="C121" s="178" t="s">
        <v>13</v>
      </c>
      <c r="D121" s="190">
        <v>2</v>
      </c>
      <c r="E121" s="190">
        <v>4</v>
      </c>
      <c r="F121" s="190">
        <v>2</v>
      </c>
      <c r="G121" s="190">
        <v>9</v>
      </c>
      <c r="H121" s="190">
        <v>67</v>
      </c>
      <c r="I121" s="190">
        <v>32</v>
      </c>
      <c r="J121" s="202">
        <v>19</v>
      </c>
      <c r="K121" s="228">
        <v>74</v>
      </c>
      <c r="L121" s="228">
        <v>54</v>
      </c>
      <c r="M121" s="228">
        <v>36</v>
      </c>
      <c r="N121" s="228">
        <v>15</v>
      </c>
      <c r="O121" s="204">
        <v>8</v>
      </c>
      <c r="P121" s="204">
        <v>7</v>
      </c>
      <c r="Q121" s="204">
        <v>17</v>
      </c>
      <c r="R121" s="205">
        <v>13</v>
      </c>
      <c r="S121" s="206">
        <f t="shared" si="1"/>
        <v>15</v>
      </c>
      <c r="T121" s="199">
        <f>IF(P121+Q121+R121=0,"",S121/$S$547*100)</f>
        <v>2.0298935659140271E-2</v>
      </c>
    </row>
    <row r="122" spans="1:239" ht="13.5" customHeight="1" x14ac:dyDescent="0.2">
      <c r="A122" s="1401"/>
      <c r="B122" s="1416"/>
      <c r="C122" s="189" t="s">
        <v>14</v>
      </c>
      <c r="D122" s="190">
        <v>0</v>
      </c>
      <c r="E122" s="190">
        <v>5</v>
      </c>
      <c r="F122" s="190">
        <v>8</v>
      </c>
      <c r="G122" s="190">
        <v>15</v>
      </c>
      <c r="H122" s="190">
        <v>26</v>
      </c>
      <c r="I122" s="190">
        <v>23</v>
      </c>
      <c r="J122" s="202">
        <v>12</v>
      </c>
      <c r="K122" s="228">
        <v>22</v>
      </c>
      <c r="L122" s="228">
        <v>20</v>
      </c>
      <c r="M122" s="228">
        <v>16</v>
      </c>
      <c r="N122" s="228">
        <v>10</v>
      </c>
      <c r="O122" s="204">
        <v>6</v>
      </c>
      <c r="P122" s="204">
        <v>29</v>
      </c>
      <c r="Q122" s="204">
        <v>26</v>
      </c>
      <c r="R122" s="205">
        <v>10</v>
      </c>
      <c r="S122" s="206">
        <f t="shared" si="1"/>
        <v>18</v>
      </c>
      <c r="T122" s="199">
        <f>IF(P122+Q122+R122=0,"",S122/$S$548*100)</f>
        <v>3.9793515867664449E-2</v>
      </c>
    </row>
    <row r="123" spans="1:239" ht="13.5" customHeight="1" x14ac:dyDescent="0.2">
      <c r="A123" s="1404" t="s">
        <v>136</v>
      </c>
      <c r="B123" s="1415" t="s">
        <v>604</v>
      </c>
      <c r="C123" s="178" t="s">
        <v>13</v>
      </c>
      <c r="D123" s="190">
        <v>0</v>
      </c>
      <c r="E123" s="190">
        <v>0</v>
      </c>
      <c r="F123" s="190">
        <v>0</v>
      </c>
      <c r="G123" s="190">
        <v>0</v>
      </c>
      <c r="H123" s="190">
        <v>2</v>
      </c>
      <c r="I123" s="190">
        <v>0</v>
      </c>
      <c r="J123" s="202">
        <v>1</v>
      </c>
      <c r="K123" s="228"/>
      <c r="L123" s="228"/>
      <c r="M123" s="228"/>
      <c r="N123" s="228"/>
      <c r="O123" s="204"/>
      <c r="P123" s="204"/>
      <c r="Q123" s="204"/>
      <c r="R123" s="205"/>
      <c r="S123" s="206" t="e">
        <f t="shared" si="1"/>
        <v>#DIV/0!</v>
      </c>
      <c r="T123" s="199" t="str">
        <f>IF(P123+Q123+R123=0,"",S123/$S$547*100)</f>
        <v/>
      </c>
    </row>
    <row r="124" spans="1:239" ht="13.5" customHeight="1" x14ac:dyDescent="0.2">
      <c r="A124" s="1401"/>
      <c r="B124" s="1416"/>
      <c r="C124" s="189" t="s">
        <v>14</v>
      </c>
      <c r="D124" s="190">
        <v>0</v>
      </c>
      <c r="E124" s="190">
        <v>0</v>
      </c>
      <c r="F124" s="190">
        <v>0</v>
      </c>
      <c r="G124" s="190">
        <v>0</v>
      </c>
      <c r="H124" s="190">
        <v>2</v>
      </c>
      <c r="I124" s="190">
        <v>1</v>
      </c>
      <c r="J124" s="202">
        <v>0</v>
      </c>
      <c r="K124" s="228">
        <v>1</v>
      </c>
      <c r="L124" s="228"/>
      <c r="M124" s="228"/>
      <c r="N124" s="228"/>
      <c r="O124" s="204"/>
      <c r="P124" s="204"/>
      <c r="Q124" s="204"/>
      <c r="R124" s="205"/>
      <c r="S124" s="206" t="e">
        <f t="shared" si="1"/>
        <v>#DIV/0!</v>
      </c>
      <c r="T124" s="199" t="str">
        <f>IF(P124+Q124+R124=0,"",S124/$S$548*100)</f>
        <v/>
      </c>
    </row>
    <row r="125" spans="1:239" ht="13.5" customHeight="1" x14ac:dyDescent="0.2">
      <c r="A125" s="1404" t="s">
        <v>138</v>
      </c>
      <c r="B125" s="1415" t="s">
        <v>605</v>
      </c>
      <c r="C125" s="178" t="s">
        <v>13</v>
      </c>
      <c r="D125" s="190">
        <v>0</v>
      </c>
      <c r="E125" s="190">
        <v>2</v>
      </c>
      <c r="F125" s="190">
        <v>3</v>
      </c>
      <c r="G125" s="190">
        <v>2</v>
      </c>
      <c r="H125" s="190">
        <v>6</v>
      </c>
      <c r="I125" s="190">
        <v>8</v>
      </c>
      <c r="J125" s="202">
        <v>3</v>
      </c>
      <c r="K125" s="228">
        <v>12</v>
      </c>
      <c r="L125" s="228">
        <v>7</v>
      </c>
      <c r="M125" s="228">
        <v>4</v>
      </c>
      <c r="N125" s="228">
        <v>3</v>
      </c>
      <c r="O125" s="204">
        <v>10</v>
      </c>
      <c r="P125" s="204">
        <v>5</v>
      </c>
      <c r="Q125" s="204">
        <v>6</v>
      </c>
      <c r="R125" s="205">
        <v>3</v>
      </c>
      <c r="S125" s="206">
        <f t="shared" si="1"/>
        <v>4.5</v>
      </c>
      <c r="T125" s="199">
        <f>IF(P125+Q125+R125=0,"",S125/$S$547*100)</f>
        <v>6.0896806977420812E-3</v>
      </c>
    </row>
    <row r="126" spans="1:239" ht="13.5" customHeight="1" x14ac:dyDescent="0.2">
      <c r="A126" s="1401"/>
      <c r="B126" s="1416"/>
      <c r="C126" s="189" t="s">
        <v>14</v>
      </c>
      <c r="D126" s="190">
        <v>0</v>
      </c>
      <c r="E126" s="190">
        <v>2</v>
      </c>
      <c r="F126" s="190">
        <v>5</v>
      </c>
      <c r="G126" s="190">
        <v>2</v>
      </c>
      <c r="H126" s="190">
        <v>5</v>
      </c>
      <c r="I126" s="190">
        <v>4</v>
      </c>
      <c r="J126" s="202">
        <v>0</v>
      </c>
      <c r="K126" s="228">
        <v>9</v>
      </c>
      <c r="L126" s="228">
        <v>5</v>
      </c>
      <c r="M126" s="228">
        <v>5</v>
      </c>
      <c r="N126" s="228">
        <v>4</v>
      </c>
      <c r="O126" s="204">
        <v>6</v>
      </c>
      <c r="P126" s="204">
        <v>7</v>
      </c>
      <c r="Q126" s="204">
        <v>9</v>
      </c>
      <c r="R126" s="205">
        <v>3</v>
      </c>
      <c r="S126" s="206">
        <f t="shared" si="1"/>
        <v>6</v>
      </c>
      <c r="T126" s="199">
        <f>IF(P126+Q126+R126=0,"",S126/$S$548*100)</f>
        <v>1.3264505289221483E-2</v>
      </c>
    </row>
    <row r="127" spans="1:239" ht="13.5" customHeight="1" x14ac:dyDescent="0.2">
      <c r="A127" s="1404" t="s">
        <v>148</v>
      </c>
      <c r="B127" s="1415" t="s">
        <v>606</v>
      </c>
      <c r="C127" s="178" t="s">
        <v>13</v>
      </c>
      <c r="D127" s="190">
        <v>0</v>
      </c>
      <c r="E127" s="190">
        <v>0</v>
      </c>
      <c r="F127" s="190">
        <v>0</v>
      </c>
      <c r="G127" s="190">
        <v>1</v>
      </c>
      <c r="H127" s="190">
        <v>0</v>
      </c>
      <c r="I127" s="190">
        <v>0</v>
      </c>
      <c r="J127" s="202">
        <v>0</v>
      </c>
      <c r="K127" s="228"/>
      <c r="L127" s="228"/>
      <c r="M127" s="228"/>
      <c r="N127" s="228"/>
      <c r="O127" s="204"/>
      <c r="P127" s="204"/>
      <c r="Q127" s="204"/>
      <c r="R127" s="205"/>
      <c r="S127" s="206" t="e">
        <f t="shared" si="1"/>
        <v>#DIV/0!</v>
      </c>
      <c r="T127" s="199" t="str">
        <f>IF(P127+Q127+R127=0,"",S127/$S$547*100)</f>
        <v/>
      </c>
    </row>
    <row r="128" spans="1:239" ht="13.5" customHeight="1" x14ac:dyDescent="0.2">
      <c r="A128" s="1401"/>
      <c r="B128" s="1416"/>
      <c r="C128" s="189" t="s">
        <v>14</v>
      </c>
      <c r="D128" s="190">
        <v>0</v>
      </c>
      <c r="E128" s="190">
        <v>0</v>
      </c>
      <c r="F128" s="190">
        <v>0</v>
      </c>
      <c r="G128" s="190">
        <v>1</v>
      </c>
      <c r="H128" s="190">
        <v>0</v>
      </c>
      <c r="I128" s="190">
        <v>0</v>
      </c>
      <c r="J128" s="202">
        <v>0</v>
      </c>
      <c r="K128" s="228"/>
      <c r="L128" s="228"/>
      <c r="M128" s="228"/>
      <c r="N128" s="228"/>
      <c r="O128" s="204"/>
      <c r="P128" s="204"/>
      <c r="Q128" s="204"/>
      <c r="R128" s="205"/>
      <c r="S128" s="206" t="e">
        <f t="shared" si="1"/>
        <v>#DIV/0!</v>
      </c>
      <c r="T128" s="199" t="str">
        <f>IF(P128+Q128+R128=0,"",S128/$S$548*100)</f>
        <v/>
      </c>
    </row>
    <row r="129" spans="1:20" ht="13.5" customHeight="1" x14ac:dyDescent="0.2">
      <c r="A129" s="1404" t="s">
        <v>154</v>
      </c>
      <c r="B129" s="1415" t="s">
        <v>607</v>
      </c>
      <c r="C129" s="178" t="s">
        <v>13</v>
      </c>
      <c r="D129" s="190">
        <v>0</v>
      </c>
      <c r="E129" s="190">
        <v>0</v>
      </c>
      <c r="F129" s="190">
        <v>0</v>
      </c>
      <c r="G129" s="190">
        <v>1</v>
      </c>
      <c r="H129" s="190">
        <v>1</v>
      </c>
      <c r="I129" s="190">
        <v>0</v>
      </c>
      <c r="J129" s="202">
        <v>0</v>
      </c>
      <c r="K129" s="228"/>
      <c r="L129" s="228"/>
      <c r="M129" s="228"/>
      <c r="N129" s="228"/>
      <c r="O129" s="204"/>
      <c r="P129" s="204"/>
      <c r="Q129" s="204"/>
      <c r="R129" s="205"/>
      <c r="S129" s="206" t="e">
        <f t="shared" si="1"/>
        <v>#DIV/0!</v>
      </c>
      <c r="T129" s="199" t="str">
        <f>IF(P129+Q129+R129=0,"",S129/$S$547*100)</f>
        <v/>
      </c>
    </row>
    <row r="130" spans="1:20" ht="13.5" customHeight="1" x14ac:dyDescent="0.2">
      <c r="A130" s="1401"/>
      <c r="B130" s="1416"/>
      <c r="C130" s="189" t="s">
        <v>14</v>
      </c>
      <c r="D130" s="190">
        <v>0</v>
      </c>
      <c r="E130" s="190">
        <v>0</v>
      </c>
      <c r="F130" s="190">
        <v>0</v>
      </c>
      <c r="G130" s="190">
        <v>0</v>
      </c>
      <c r="H130" s="190">
        <v>1</v>
      </c>
      <c r="I130" s="190">
        <v>0</v>
      </c>
      <c r="J130" s="202">
        <v>0</v>
      </c>
      <c r="K130" s="228"/>
      <c r="L130" s="228"/>
      <c r="M130" s="228"/>
      <c r="N130" s="228"/>
      <c r="O130" s="204"/>
      <c r="P130" s="204"/>
      <c r="Q130" s="204"/>
      <c r="R130" s="205"/>
      <c r="S130" s="206" t="e">
        <f t="shared" si="1"/>
        <v>#DIV/0!</v>
      </c>
      <c r="T130" s="199" t="str">
        <f>IF(P130+Q130+R130=0,"",S130/$S$548*100)</f>
        <v/>
      </c>
    </row>
    <row r="131" spans="1:20" ht="13.5" customHeight="1" x14ac:dyDescent="0.2">
      <c r="A131" s="1404" t="s">
        <v>608</v>
      </c>
      <c r="B131" s="1424" t="s">
        <v>609</v>
      </c>
      <c r="C131" s="178" t="s">
        <v>13</v>
      </c>
      <c r="D131" s="190"/>
      <c r="E131" s="190"/>
      <c r="F131" s="190"/>
      <c r="G131" s="190"/>
      <c r="H131" s="190"/>
      <c r="I131" s="190"/>
      <c r="J131" s="202"/>
      <c r="K131" s="228"/>
      <c r="L131" s="228"/>
      <c r="M131" s="228">
        <v>1</v>
      </c>
      <c r="N131" s="228"/>
      <c r="O131" s="204"/>
      <c r="P131" s="204"/>
      <c r="Q131" s="204"/>
      <c r="R131" s="205"/>
      <c r="S131" s="206" t="e">
        <f t="shared" si="1"/>
        <v>#DIV/0!</v>
      </c>
      <c r="T131" s="199" t="str">
        <f>IF(P131+Q131+R131=0,"",S131/$S$547*100)</f>
        <v/>
      </c>
    </row>
    <row r="132" spans="1:20" ht="13.5" customHeight="1" x14ac:dyDescent="0.2">
      <c r="A132" s="1401"/>
      <c r="B132" s="1425"/>
      <c r="C132" s="189" t="s">
        <v>14</v>
      </c>
      <c r="D132" s="190"/>
      <c r="E132" s="190"/>
      <c r="F132" s="190"/>
      <c r="G132" s="190"/>
      <c r="H132" s="190"/>
      <c r="I132" s="190"/>
      <c r="J132" s="202"/>
      <c r="K132" s="228"/>
      <c r="L132" s="228"/>
      <c r="M132" s="228">
        <v>1</v>
      </c>
      <c r="N132" s="228"/>
      <c r="O132" s="204"/>
      <c r="P132" s="204"/>
      <c r="Q132" s="204"/>
      <c r="R132" s="205"/>
      <c r="S132" s="206" t="e">
        <f t="shared" si="1"/>
        <v>#DIV/0!</v>
      </c>
      <c r="T132" s="199" t="str">
        <f>IF(P132+Q132+R132=0,"",S132/$S$548*100)</f>
        <v/>
      </c>
    </row>
    <row r="133" spans="1:20" ht="13.5" customHeight="1" x14ac:dyDescent="0.2">
      <c r="A133" s="1404" t="s">
        <v>610</v>
      </c>
      <c r="B133" s="1415" t="s">
        <v>611</v>
      </c>
      <c r="C133" s="178" t="s">
        <v>13</v>
      </c>
      <c r="D133" s="190">
        <v>0</v>
      </c>
      <c r="E133" s="190">
        <v>0</v>
      </c>
      <c r="F133" s="190">
        <v>1</v>
      </c>
      <c r="G133" s="190">
        <v>0</v>
      </c>
      <c r="H133" s="190">
        <v>0</v>
      </c>
      <c r="I133" s="190">
        <v>0</v>
      </c>
      <c r="J133" s="202">
        <v>0</v>
      </c>
      <c r="K133" s="228"/>
      <c r="L133" s="228"/>
      <c r="M133" s="228"/>
      <c r="N133" s="228"/>
      <c r="O133" s="204"/>
      <c r="P133" s="204"/>
      <c r="Q133" s="204"/>
      <c r="R133" s="205"/>
      <c r="S133" s="206" t="e">
        <f t="shared" ref="S133:S196" si="2">AVERAGE(Q133:R133)</f>
        <v>#DIV/0!</v>
      </c>
      <c r="T133" s="199" t="str">
        <f>IF(P133+Q133+R133=0,"",S133/$S$547*100)</f>
        <v/>
      </c>
    </row>
    <row r="134" spans="1:20" ht="13.5" customHeight="1" x14ac:dyDescent="0.2">
      <c r="A134" s="1401"/>
      <c r="B134" s="1416"/>
      <c r="C134" s="189" t="s">
        <v>14</v>
      </c>
      <c r="D134" s="190">
        <v>0</v>
      </c>
      <c r="E134" s="190">
        <v>0</v>
      </c>
      <c r="F134" s="190">
        <v>1</v>
      </c>
      <c r="G134" s="190">
        <v>0</v>
      </c>
      <c r="H134" s="190">
        <v>0</v>
      </c>
      <c r="I134" s="190">
        <v>0</v>
      </c>
      <c r="J134" s="202">
        <v>0</v>
      </c>
      <c r="K134" s="228"/>
      <c r="L134" s="228"/>
      <c r="M134" s="228"/>
      <c r="N134" s="228"/>
      <c r="O134" s="204"/>
      <c r="P134" s="204"/>
      <c r="Q134" s="204"/>
      <c r="R134" s="205"/>
      <c r="S134" s="206" t="e">
        <f t="shared" si="2"/>
        <v>#DIV/0!</v>
      </c>
      <c r="T134" s="199" t="str">
        <f>IF(P134+Q134+R134=0,"",S134/$S$548*100)</f>
        <v/>
      </c>
    </row>
    <row r="135" spans="1:20" ht="13.5" customHeight="1" x14ac:dyDescent="0.2">
      <c r="A135" s="1404" t="s">
        <v>156</v>
      </c>
      <c r="B135" s="1415" t="s">
        <v>612</v>
      </c>
      <c r="C135" s="178" t="s">
        <v>13</v>
      </c>
      <c r="D135" s="190">
        <v>0</v>
      </c>
      <c r="E135" s="190">
        <v>0</v>
      </c>
      <c r="F135" s="190">
        <v>1</v>
      </c>
      <c r="G135" s="190">
        <v>1</v>
      </c>
      <c r="H135" s="190">
        <v>1</v>
      </c>
      <c r="I135" s="190">
        <v>0</v>
      </c>
      <c r="J135" s="202">
        <v>1</v>
      </c>
      <c r="K135" s="228"/>
      <c r="L135" s="228"/>
      <c r="M135" s="228"/>
      <c r="N135" s="228"/>
      <c r="O135" s="204"/>
      <c r="P135" s="204">
        <v>1</v>
      </c>
      <c r="Q135" s="204">
        <v>1</v>
      </c>
      <c r="R135" s="205"/>
      <c r="S135" s="206">
        <f t="shared" si="2"/>
        <v>1</v>
      </c>
      <c r="T135" s="199">
        <f>IF(P135+Q135+R135=0,"",S135/$S$547*100)</f>
        <v>1.3532623772760182E-3</v>
      </c>
    </row>
    <row r="136" spans="1:20" ht="13.5" customHeight="1" x14ac:dyDescent="0.2">
      <c r="A136" s="1401"/>
      <c r="B136" s="1416"/>
      <c r="C136" s="189" t="s">
        <v>14</v>
      </c>
      <c r="D136" s="190">
        <v>0</v>
      </c>
      <c r="E136" s="190">
        <v>0</v>
      </c>
      <c r="F136" s="190">
        <v>1</v>
      </c>
      <c r="G136" s="190">
        <v>1</v>
      </c>
      <c r="H136" s="190">
        <v>1</v>
      </c>
      <c r="I136" s="190">
        <v>0</v>
      </c>
      <c r="J136" s="202">
        <v>1</v>
      </c>
      <c r="K136" s="228"/>
      <c r="L136" s="228"/>
      <c r="M136" s="228"/>
      <c r="N136" s="228"/>
      <c r="O136" s="204"/>
      <c r="P136" s="204">
        <v>1</v>
      </c>
      <c r="Q136" s="204">
        <v>1</v>
      </c>
      <c r="R136" s="205"/>
      <c r="S136" s="206">
        <f t="shared" si="2"/>
        <v>1</v>
      </c>
      <c r="T136" s="199">
        <f>IF(P136+Q136+R136=0,"",S136/$S$548*100)</f>
        <v>2.2107508815369143E-3</v>
      </c>
    </row>
    <row r="137" spans="1:20" ht="13.5" customHeight="1" x14ac:dyDescent="0.2">
      <c r="A137" s="1404" t="s">
        <v>158</v>
      </c>
      <c r="B137" s="1415" t="s">
        <v>613</v>
      </c>
      <c r="C137" s="178" t="s">
        <v>13</v>
      </c>
      <c r="D137" s="190">
        <v>0</v>
      </c>
      <c r="E137" s="190">
        <v>1</v>
      </c>
      <c r="F137" s="190">
        <v>0</v>
      </c>
      <c r="G137" s="190">
        <v>0</v>
      </c>
      <c r="H137" s="190">
        <v>0</v>
      </c>
      <c r="I137" s="190">
        <v>0</v>
      </c>
      <c r="J137" s="202">
        <v>0</v>
      </c>
      <c r="K137" s="228"/>
      <c r="L137" s="228"/>
      <c r="M137" s="228"/>
      <c r="N137" s="228"/>
      <c r="O137" s="204"/>
      <c r="P137" s="204"/>
      <c r="Q137" s="204"/>
      <c r="R137" s="205"/>
      <c r="S137" s="206" t="e">
        <f t="shared" si="2"/>
        <v>#DIV/0!</v>
      </c>
      <c r="T137" s="199" t="str">
        <f>IF(P137+Q137+R137=0,"",S137/$S$547*100)</f>
        <v/>
      </c>
    </row>
    <row r="138" spans="1:20" ht="13.5" customHeight="1" x14ac:dyDescent="0.2">
      <c r="A138" s="1401"/>
      <c r="B138" s="1416"/>
      <c r="C138" s="189" t="s">
        <v>14</v>
      </c>
      <c r="D138" s="190">
        <v>0</v>
      </c>
      <c r="E138" s="190">
        <v>1</v>
      </c>
      <c r="F138" s="190">
        <v>0</v>
      </c>
      <c r="G138" s="190">
        <v>0</v>
      </c>
      <c r="H138" s="190">
        <v>0</v>
      </c>
      <c r="I138" s="190">
        <v>0</v>
      </c>
      <c r="J138" s="202">
        <v>0</v>
      </c>
      <c r="K138" s="228"/>
      <c r="L138" s="228"/>
      <c r="M138" s="228"/>
      <c r="N138" s="228"/>
      <c r="O138" s="204"/>
      <c r="P138" s="204"/>
      <c r="Q138" s="204"/>
      <c r="R138" s="205"/>
      <c r="S138" s="206" t="e">
        <f t="shared" si="2"/>
        <v>#DIV/0!</v>
      </c>
      <c r="T138" s="199" t="str">
        <f>IF(P138+Q138+R138=0,"",S138/$S$548*100)</f>
        <v/>
      </c>
    </row>
    <row r="139" spans="1:20" ht="13.5" customHeight="1" x14ac:dyDescent="0.2">
      <c r="A139" s="1404" t="s">
        <v>614</v>
      </c>
      <c r="B139" s="1415" t="s">
        <v>615</v>
      </c>
      <c r="C139" s="178" t="s">
        <v>13</v>
      </c>
      <c r="D139" s="190">
        <v>1</v>
      </c>
      <c r="E139" s="190">
        <v>0</v>
      </c>
      <c r="F139" s="190">
        <v>0</v>
      </c>
      <c r="G139" s="190">
        <v>0</v>
      </c>
      <c r="H139" s="190">
        <v>0</v>
      </c>
      <c r="I139" s="190">
        <v>0</v>
      </c>
      <c r="J139" s="202">
        <v>0</v>
      </c>
      <c r="K139" s="228"/>
      <c r="L139" s="228"/>
      <c r="M139" s="228"/>
      <c r="N139" s="228"/>
      <c r="O139" s="204"/>
      <c r="P139" s="204"/>
      <c r="Q139" s="204"/>
      <c r="R139" s="205"/>
      <c r="S139" s="206" t="e">
        <f t="shared" si="2"/>
        <v>#DIV/0!</v>
      </c>
      <c r="T139" s="199" t="str">
        <f>IF(P139+Q139+R139=0,"",S139/$S$547*100)</f>
        <v/>
      </c>
    </row>
    <row r="140" spans="1:20" ht="13.5" customHeight="1" x14ac:dyDescent="0.2">
      <c r="A140" s="1401"/>
      <c r="B140" s="1416"/>
      <c r="C140" s="189" t="s">
        <v>14</v>
      </c>
      <c r="D140" s="190">
        <v>1</v>
      </c>
      <c r="E140" s="190">
        <v>0</v>
      </c>
      <c r="F140" s="190">
        <v>0</v>
      </c>
      <c r="G140" s="190">
        <v>0</v>
      </c>
      <c r="H140" s="190">
        <v>0</v>
      </c>
      <c r="I140" s="190">
        <v>0</v>
      </c>
      <c r="J140" s="202">
        <v>0</v>
      </c>
      <c r="K140" s="228"/>
      <c r="L140" s="228"/>
      <c r="M140" s="228"/>
      <c r="N140" s="228"/>
      <c r="O140" s="204"/>
      <c r="P140" s="204"/>
      <c r="Q140" s="204"/>
      <c r="R140" s="205"/>
      <c r="S140" s="206" t="e">
        <f t="shared" si="2"/>
        <v>#DIV/0!</v>
      </c>
      <c r="T140" s="199" t="str">
        <f>IF(P140+Q140+R140=0,"",S140/$S$548*100)</f>
        <v/>
      </c>
    </row>
    <row r="141" spans="1:20" ht="13.5" customHeight="1" x14ac:dyDescent="0.2">
      <c r="A141" s="1404" t="s">
        <v>162</v>
      </c>
      <c r="B141" s="1415" t="s">
        <v>616</v>
      </c>
      <c r="C141" s="178" t="s">
        <v>13</v>
      </c>
      <c r="D141" s="190">
        <v>5007</v>
      </c>
      <c r="E141" s="190">
        <v>6468</v>
      </c>
      <c r="F141" s="190">
        <v>7338</v>
      </c>
      <c r="G141" s="190">
        <v>8609</v>
      </c>
      <c r="H141" s="190">
        <v>8717</v>
      </c>
      <c r="I141" s="190">
        <v>7992</v>
      </c>
      <c r="J141" s="202">
        <v>7529</v>
      </c>
      <c r="K141" s="228">
        <v>8186</v>
      </c>
      <c r="L141" s="204">
        <v>8346</v>
      </c>
      <c r="M141" s="204">
        <v>7952</v>
      </c>
      <c r="N141" s="204">
        <v>7882</v>
      </c>
      <c r="O141" s="204">
        <v>7063</v>
      </c>
      <c r="P141" s="204">
        <v>7784</v>
      </c>
      <c r="Q141" s="204">
        <v>7767</v>
      </c>
      <c r="R141" s="205">
        <v>7295</v>
      </c>
      <c r="S141" s="206">
        <f t="shared" si="2"/>
        <v>7531</v>
      </c>
      <c r="T141" s="199">
        <f>IF(P141+Q141+R141=0,"",S141/$S$547*100)</f>
        <v>10.191418963265694</v>
      </c>
    </row>
    <row r="142" spans="1:20" ht="13.5" customHeight="1" x14ac:dyDescent="0.2">
      <c r="A142" s="1401"/>
      <c r="B142" s="1416"/>
      <c r="C142" s="189" t="s">
        <v>14</v>
      </c>
      <c r="D142" s="190">
        <v>4997</v>
      </c>
      <c r="E142" s="190">
        <v>6459</v>
      </c>
      <c r="F142" s="190">
        <v>7328</v>
      </c>
      <c r="G142" s="190">
        <v>8592</v>
      </c>
      <c r="H142" s="190">
        <v>8709</v>
      </c>
      <c r="I142" s="190">
        <v>7992</v>
      </c>
      <c r="J142" s="202">
        <v>7519</v>
      </c>
      <c r="K142" s="228">
        <v>8180</v>
      </c>
      <c r="L142" s="204">
        <v>8333</v>
      </c>
      <c r="M142" s="204">
        <v>7938</v>
      </c>
      <c r="N142" s="204">
        <v>7881</v>
      </c>
      <c r="O142" s="204">
        <v>7059</v>
      </c>
      <c r="P142" s="204">
        <v>7774</v>
      </c>
      <c r="Q142" s="204">
        <v>7755</v>
      </c>
      <c r="R142" s="205">
        <v>7286</v>
      </c>
      <c r="S142" s="206">
        <f t="shared" si="2"/>
        <v>7520.5</v>
      </c>
      <c r="T142" s="199">
        <f>IF(P142+Q142+R142=0,"",S142/$S$548*100)</f>
        <v>16.625952004598364</v>
      </c>
    </row>
    <row r="143" spans="1:20" ht="13.5" customHeight="1" x14ac:dyDescent="0.2">
      <c r="A143" s="1404" t="s">
        <v>164</v>
      </c>
      <c r="B143" s="1415" t="s">
        <v>617</v>
      </c>
      <c r="C143" s="178" t="s">
        <v>13</v>
      </c>
      <c r="D143" s="190">
        <v>0</v>
      </c>
      <c r="E143" s="190">
        <v>0</v>
      </c>
      <c r="F143" s="190">
        <v>0</v>
      </c>
      <c r="G143" s="190">
        <v>1</v>
      </c>
      <c r="H143" s="190">
        <v>0</v>
      </c>
      <c r="I143" s="190">
        <v>1</v>
      </c>
      <c r="J143" s="202">
        <v>3</v>
      </c>
      <c r="K143" s="228"/>
      <c r="L143" s="204">
        <v>9</v>
      </c>
      <c r="M143" s="204">
        <v>5</v>
      </c>
      <c r="N143" s="204">
        <v>8</v>
      </c>
      <c r="O143" s="204">
        <v>6</v>
      </c>
      <c r="P143" s="204">
        <v>11</v>
      </c>
      <c r="Q143" s="204">
        <v>11</v>
      </c>
      <c r="R143" s="205">
        <v>11</v>
      </c>
      <c r="S143" s="206">
        <f t="shared" si="2"/>
        <v>11</v>
      </c>
      <c r="T143" s="199">
        <f>IF(P143+Q143+R143=0,"",S143/$S$547*100)</f>
        <v>1.48858861500362E-2</v>
      </c>
    </row>
    <row r="144" spans="1:20" ht="13.5" customHeight="1" x14ac:dyDescent="0.2">
      <c r="A144" s="1401"/>
      <c r="B144" s="1416"/>
      <c r="C144" s="189" t="s">
        <v>14</v>
      </c>
      <c r="D144" s="190">
        <v>0</v>
      </c>
      <c r="E144" s="190">
        <v>0</v>
      </c>
      <c r="F144" s="190">
        <v>0</v>
      </c>
      <c r="G144" s="190">
        <v>1</v>
      </c>
      <c r="H144" s="190">
        <v>0</v>
      </c>
      <c r="I144" s="190">
        <v>1</v>
      </c>
      <c r="J144" s="202">
        <v>2</v>
      </c>
      <c r="K144" s="228"/>
      <c r="L144" s="204">
        <v>8</v>
      </c>
      <c r="M144" s="204">
        <v>3</v>
      </c>
      <c r="N144" s="204">
        <v>7</v>
      </c>
      <c r="O144" s="204">
        <v>6</v>
      </c>
      <c r="P144" s="204">
        <v>6</v>
      </c>
      <c r="Q144" s="204">
        <v>8</v>
      </c>
      <c r="R144" s="205">
        <v>6</v>
      </c>
      <c r="S144" s="206">
        <f t="shared" si="2"/>
        <v>7</v>
      </c>
      <c r="T144" s="199">
        <f>IF(P144+Q144+R144=0,"",S144/$S$548*100)</f>
        <v>1.5475256170758398E-2</v>
      </c>
    </row>
    <row r="145" spans="1:25" ht="13.5" customHeight="1" x14ac:dyDescent="0.2">
      <c r="A145" s="1404" t="s">
        <v>166</v>
      </c>
      <c r="B145" s="1415" t="s">
        <v>618</v>
      </c>
      <c r="C145" s="178" t="s">
        <v>13</v>
      </c>
      <c r="D145" s="190">
        <v>2</v>
      </c>
      <c r="E145" s="190">
        <v>0</v>
      </c>
      <c r="F145" s="190">
        <v>3</v>
      </c>
      <c r="G145" s="190">
        <v>2</v>
      </c>
      <c r="H145" s="190">
        <v>1</v>
      </c>
      <c r="I145" s="190">
        <v>2</v>
      </c>
      <c r="J145" s="202">
        <v>5</v>
      </c>
      <c r="K145" s="228">
        <v>5</v>
      </c>
      <c r="L145" s="228">
        <v>5</v>
      </c>
      <c r="M145" s="228">
        <v>17</v>
      </c>
      <c r="N145" s="228">
        <v>8</v>
      </c>
      <c r="O145" s="204">
        <v>5</v>
      </c>
      <c r="P145" s="204">
        <v>7</v>
      </c>
      <c r="Q145" s="204">
        <v>10</v>
      </c>
      <c r="R145" s="205">
        <v>2</v>
      </c>
      <c r="S145" s="206">
        <f t="shared" si="2"/>
        <v>6</v>
      </c>
      <c r="T145" s="199">
        <f>IF(P145+Q145+R145=0,"",S145/$S$547*100)</f>
        <v>8.1195742636561083E-3</v>
      </c>
    </row>
    <row r="146" spans="1:25" ht="13.5" customHeight="1" x14ac:dyDescent="0.2">
      <c r="A146" s="1401"/>
      <c r="B146" s="1416"/>
      <c r="C146" s="189" t="s">
        <v>14</v>
      </c>
      <c r="D146" s="190">
        <v>2</v>
      </c>
      <c r="E146" s="190">
        <v>0</v>
      </c>
      <c r="F146" s="190">
        <v>3</v>
      </c>
      <c r="G146" s="190">
        <v>2</v>
      </c>
      <c r="H146" s="190">
        <v>1</v>
      </c>
      <c r="I146" s="190">
        <v>2</v>
      </c>
      <c r="J146" s="202">
        <v>5</v>
      </c>
      <c r="K146" s="228">
        <v>6</v>
      </c>
      <c r="L146" s="228">
        <v>5</v>
      </c>
      <c r="M146" s="228">
        <v>17</v>
      </c>
      <c r="N146" s="228">
        <v>8</v>
      </c>
      <c r="O146" s="204">
        <v>4</v>
      </c>
      <c r="P146" s="204">
        <v>6</v>
      </c>
      <c r="Q146" s="204">
        <v>10</v>
      </c>
      <c r="R146" s="205">
        <v>2</v>
      </c>
      <c r="S146" s="206">
        <f t="shared" si="2"/>
        <v>6</v>
      </c>
      <c r="T146" s="199">
        <f>IF(P146+Q146+R146=0,"",S146/$S$548*100)</f>
        <v>1.3264505289221483E-2</v>
      </c>
    </row>
    <row r="147" spans="1:25" ht="13.5" hidden="1" customHeight="1" x14ac:dyDescent="0.2">
      <c r="A147" s="1413" t="s">
        <v>168</v>
      </c>
      <c r="B147" s="1415" t="s">
        <v>619</v>
      </c>
      <c r="C147" s="189" t="s">
        <v>14</v>
      </c>
      <c r="D147" s="190"/>
      <c r="E147" s="190"/>
      <c r="F147" s="190"/>
      <c r="G147" s="190"/>
      <c r="H147" s="190"/>
      <c r="I147" s="190"/>
      <c r="J147" s="202"/>
      <c r="K147" s="228"/>
      <c r="L147" s="228"/>
      <c r="M147" s="228"/>
      <c r="N147" s="228"/>
      <c r="O147" s="204">
        <v>0</v>
      </c>
      <c r="P147" s="204"/>
      <c r="Q147" s="204"/>
      <c r="R147" s="205"/>
      <c r="S147" s="206" t="e">
        <f t="shared" si="2"/>
        <v>#DIV/0!</v>
      </c>
      <c r="T147" s="199" t="str">
        <f>IF(P147+Q147+R147=0,"",S147/$S$547*100)</f>
        <v/>
      </c>
    </row>
    <row r="148" spans="1:25" ht="13.5" hidden="1" customHeight="1" x14ac:dyDescent="0.2">
      <c r="A148" s="1414"/>
      <c r="B148" s="1416"/>
      <c r="C148" s="189" t="s">
        <v>14</v>
      </c>
      <c r="D148" s="190"/>
      <c r="E148" s="190"/>
      <c r="F148" s="190"/>
      <c r="G148" s="190"/>
      <c r="H148" s="190"/>
      <c r="I148" s="190"/>
      <c r="J148" s="202"/>
      <c r="K148" s="228"/>
      <c r="L148" s="228"/>
      <c r="M148" s="228"/>
      <c r="N148" s="228"/>
      <c r="O148" s="204">
        <v>0</v>
      </c>
      <c r="P148" s="204"/>
      <c r="Q148" s="204"/>
      <c r="R148" s="205"/>
      <c r="S148" s="206" t="e">
        <f t="shared" si="2"/>
        <v>#DIV/0!</v>
      </c>
      <c r="T148" s="199" t="str">
        <f>IF(P148+Q148+R148=0,"",S148/$S$548*100)</f>
        <v/>
      </c>
    </row>
    <row r="149" spans="1:25" ht="13.5" customHeight="1" x14ac:dyDescent="0.2">
      <c r="A149" s="1404" t="s">
        <v>170</v>
      </c>
      <c r="B149" s="1415" t="s">
        <v>620</v>
      </c>
      <c r="C149" s="178" t="s">
        <v>13</v>
      </c>
      <c r="D149" s="190">
        <v>191</v>
      </c>
      <c r="E149" s="190">
        <v>242</v>
      </c>
      <c r="F149" s="190">
        <v>364</v>
      </c>
      <c r="G149" s="190">
        <v>314</v>
      </c>
      <c r="H149" s="190">
        <v>191</v>
      </c>
      <c r="I149" s="190">
        <v>157</v>
      </c>
      <c r="J149" s="202">
        <v>207</v>
      </c>
      <c r="K149" s="228">
        <v>260</v>
      </c>
      <c r="L149" s="228">
        <v>320</v>
      </c>
      <c r="M149" s="228">
        <v>464</v>
      </c>
      <c r="N149" s="228">
        <v>214</v>
      </c>
      <c r="O149" s="204">
        <v>136</v>
      </c>
      <c r="P149" s="204">
        <v>89</v>
      </c>
      <c r="Q149" s="204">
        <v>88</v>
      </c>
      <c r="R149" s="205">
        <v>184</v>
      </c>
      <c r="S149" s="206">
        <f t="shared" si="2"/>
        <v>136</v>
      </c>
      <c r="T149" s="199">
        <f>IF(P149+Q149+R149=0,"",S149/$S$547*100)</f>
        <v>0.18404368330953846</v>
      </c>
    </row>
    <row r="150" spans="1:25" ht="13.5" customHeight="1" x14ac:dyDescent="0.2">
      <c r="A150" s="1401"/>
      <c r="B150" s="1416"/>
      <c r="C150" s="189" t="s">
        <v>14</v>
      </c>
      <c r="D150" s="190">
        <v>188</v>
      </c>
      <c r="E150" s="190">
        <v>242</v>
      </c>
      <c r="F150" s="190">
        <v>364</v>
      </c>
      <c r="G150" s="190">
        <v>310</v>
      </c>
      <c r="H150" s="190">
        <v>191</v>
      </c>
      <c r="I150" s="190">
        <v>156</v>
      </c>
      <c r="J150" s="202">
        <v>207</v>
      </c>
      <c r="K150" s="228">
        <v>263</v>
      </c>
      <c r="L150" s="228">
        <v>317</v>
      </c>
      <c r="M150" s="228">
        <v>460</v>
      </c>
      <c r="N150" s="228">
        <v>217</v>
      </c>
      <c r="O150" s="204">
        <v>137</v>
      </c>
      <c r="P150" s="204">
        <v>89</v>
      </c>
      <c r="Q150" s="204">
        <v>88</v>
      </c>
      <c r="R150" s="205">
        <v>179</v>
      </c>
      <c r="S150" s="206">
        <f t="shared" si="2"/>
        <v>133.5</v>
      </c>
      <c r="T150" s="199">
        <f>IF(P150+Q150+R150=0,"",S150/$S$548*100)</f>
        <v>0.29513524268517799</v>
      </c>
    </row>
    <row r="151" spans="1:25" ht="13.5" customHeight="1" x14ac:dyDescent="0.2">
      <c r="A151" s="1404" t="s">
        <v>172</v>
      </c>
      <c r="B151" s="1415" t="s">
        <v>621</v>
      </c>
      <c r="C151" s="178" t="s">
        <v>13</v>
      </c>
      <c r="D151" s="190">
        <v>4</v>
      </c>
      <c r="E151" s="190">
        <v>13</v>
      </c>
      <c r="F151" s="190">
        <v>6</v>
      </c>
      <c r="G151" s="190">
        <v>21</v>
      </c>
      <c r="H151" s="190">
        <v>16</v>
      </c>
      <c r="I151" s="190">
        <v>1</v>
      </c>
      <c r="J151" s="202">
        <v>11</v>
      </c>
      <c r="K151" s="228">
        <v>9</v>
      </c>
      <c r="L151" s="228">
        <v>5</v>
      </c>
      <c r="M151" s="228">
        <v>15</v>
      </c>
      <c r="N151" s="228">
        <v>4</v>
      </c>
      <c r="O151" s="204">
        <v>6</v>
      </c>
      <c r="P151" s="204">
        <v>2</v>
      </c>
      <c r="Q151" s="204">
        <v>11</v>
      </c>
      <c r="R151" s="205">
        <v>4</v>
      </c>
      <c r="S151" s="206">
        <f t="shared" si="2"/>
        <v>7.5</v>
      </c>
      <c r="T151" s="199">
        <f>IF(P151+Q151+R151=0,"",S151/$S$547*100)</f>
        <v>1.0149467829570135E-2</v>
      </c>
    </row>
    <row r="152" spans="1:25" ht="13.5" customHeight="1" x14ac:dyDescent="0.2">
      <c r="A152" s="1401"/>
      <c r="B152" s="1416"/>
      <c r="C152" s="189" t="s">
        <v>14</v>
      </c>
      <c r="D152" s="190">
        <v>4</v>
      </c>
      <c r="E152" s="190">
        <v>13</v>
      </c>
      <c r="F152" s="190">
        <v>6</v>
      </c>
      <c r="G152" s="190">
        <v>21</v>
      </c>
      <c r="H152" s="190">
        <v>16</v>
      </c>
      <c r="I152" s="190">
        <v>1</v>
      </c>
      <c r="J152" s="202">
        <v>11</v>
      </c>
      <c r="K152" s="228">
        <v>9</v>
      </c>
      <c r="L152" s="228">
        <v>5</v>
      </c>
      <c r="M152" s="228">
        <v>15</v>
      </c>
      <c r="N152" s="228">
        <v>4</v>
      </c>
      <c r="O152" s="204">
        <v>6</v>
      </c>
      <c r="P152" s="204">
        <v>2</v>
      </c>
      <c r="Q152" s="204">
        <v>11</v>
      </c>
      <c r="R152" s="205">
        <v>4</v>
      </c>
      <c r="S152" s="206">
        <f t="shared" si="2"/>
        <v>7.5</v>
      </c>
      <c r="T152" s="199">
        <f>IF(P152+Q152+R152=0,"",S152/$S$548*100)</f>
        <v>1.6580631611526855E-2</v>
      </c>
    </row>
    <row r="153" spans="1:25" ht="13.5" customHeight="1" x14ac:dyDescent="0.2">
      <c r="A153" s="1404" t="s">
        <v>182</v>
      </c>
      <c r="B153" s="1415" t="s">
        <v>622</v>
      </c>
      <c r="C153" s="178" t="s">
        <v>13</v>
      </c>
      <c r="D153" s="190">
        <v>0</v>
      </c>
      <c r="E153" s="190">
        <v>2</v>
      </c>
      <c r="F153" s="190">
        <v>0</v>
      </c>
      <c r="G153" s="190">
        <v>0</v>
      </c>
      <c r="H153" s="190">
        <v>0</v>
      </c>
      <c r="I153" s="190">
        <v>1</v>
      </c>
      <c r="J153" s="202">
        <v>0</v>
      </c>
      <c r="K153" s="228">
        <v>2</v>
      </c>
      <c r="L153" s="228"/>
      <c r="M153" s="228"/>
      <c r="N153" s="228"/>
      <c r="O153" s="204"/>
      <c r="P153" s="204"/>
      <c r="Q153" s="204"/>
      <c r="R153" s="205"/>
      <c r="S153" s="206" t="e">
        <f t="shared" si="2"/>
        <v>#DIV/0!</v>
      </c>
      <c r="T153" s="199" t="str">
        <f>IF(P153+Q153+R153=0,"",S153/$S$547*100)</f>
        <v/>
      </c>
    </row>
    <row r="154" spans="1:25" ht="13.5" customHeight="1" x14ac:dyDescent="0.2">
      <c r="A154" s="1401"/>
      <c r="B154" s="1416"/>
      <c r="C154" s="189" t="s">
        <v>14</v>
      </c>
      <c r="D154" s="190">
        <v>0</v>
      </c>
      <c r="E154" s="190">
        <v>1</v>
      </c>
      <c r="F154" s="190">
        <v>0</v>
      </c>
      <c r="G154" s="190">
        <v>0</v>
      </c>
      <c r="H154" s="190">
        <v>0</v>
      </c>
      <c r="I154" s="190">
        <v>1</v>
      </c>
      <c r="J154" s="202">
        <v>0</v>
      </c>
      <c r="K154" s="228">
        <v>2</v>
      </c>
      <c r="L154" s="228"/>
      <c r="M154" s="228"/>
      <c r="N154" s="228"/>
      <c r="O154" s="204"/>
      <c r="P154" s="204"/>
      <c r="Q154" s="204"/>
      <c r="R154" s="205"/>
      <c r="S154" s="206" t="e">
        <f t="shared" si="2"/>
        <v>#DIV/0!</v>
      </c>
      <c r="T154" s="199" t="str">
        <f>IF(P154+Q154+R154=0,"",S154/$S$548*100)</f>
        <v/>
      </c>
    </row>
    <row r="155" spans="1:25" ht="13.5" customHeight="1" x14ac:dyDescent="0.2">
      <c r="A155" s="1404" t="s">
        <v>623</v>
      </c>
      <c r="B155" s="1415" t="s">
        <v>624</v>
      </c>
      <c r="C155" s="178" t="s">
        <v>13</v>
      </c>
      <c r="D155" s="190">
        <v>1</v>
      </c>
      <c r="E155" s="190">
        <v>0</v>
      </c>
      <c r="F155" s="190">
        <v>0</v>
      </c>
      <c r="G155" s="190">
        <v>0</v>
      </c>
      <c r="H155" s="190">
        <v>0</v>
      </c>
      <c r="I155" s="190">
        <v>0</v>
      </c>
      <c r="J155" s="202">
        <v>0</v>
      </c>
      <c r="K155" s="228">
        <v>1</v>
      </c>
      <c r="L155" s="228"/>
      <c r="M155" s="228"/>
      <c r="N155" s="228"/>
      <c r="O155" s="204">
        <v>1</v>
      </c>
      <c r="P155" s="204"/>
      <c r="Q155" s="204">
        <v>1</v>
      </c>
      <c r="R155" s="205"/>
      <c r="S155" s="206">
        <f t="shared" si="2"/>
        <v>1</v>
      </c>
      <c r="T155" s="199">
        <f>IF(P155+Q155+R155=0,"",S155/$S$547*100)</f>
        <v>1.3532623772760182E-3</v>
      </c>
    </row>
    <row r="156" spans="1:25" ht="13.5" customHeight="1" x14ac:dyDescent="0.2">
      <c r="A156" s="1401"/>
      <c r="B156" s="1416"/>
      <c r="C156" s="189" t="s">
        <v>14</v>
      </c>
      <c r="D156" s="190">
        <v>1</v>
      </c>
      <c r="E156" s="190">
        <v>0</v>
      </c>
      <c r="F156" s="190">
        <v>0</v>
      </c>
      <c r="G156" s="190">
        <v>0</v>
      </c>
      <c r="H156" s="190">
        <v>0</v>
      </c>
      <c r="I156" s="190">
        <v>0</v>
      </c>
      <c r="J156" s="202">
        <v>0</v>
      </c>
      <c r="K156" s="228">
        <v>1</v>
      </c>
      <c r="L156" s="228"/>
      <c r="M156" s="228"/>
      <c r="N156" s="228"/>
      <c r="O156" s="204">
        <v>1</v>
      </c>
      <c r="P156" s="204"/>
      <c r="Q156" s="204">
        <v>1</v>
      </c>
      <c r="R156" s="205"/>
      <c r="S156" s="206">
        <f t="shared" si="2"/>
        <v>1</v>
      </c>
      <c r="T156" s="199">
        <f>IF(P156+Q156+R156=0,"",S156/$S$548*100)</f>
        <v>2.2107508815369143E-3</v>
      </c>
    </row>
    <row r="157" spans="1:25" ht="13.5" customHeight="1" x14ac:dyDescent="0.2">
      <c r="A157" s="1404" t="s">
        <v>625</v>
      </c>
      <c r="B157" s="1415" t="s">
        <v>626</v>
      </c>
      <c r="C157" s="178" t="s">
        <v>13</v>
      </c>
      <c r="D157" s="190">
        <v>1</v>
      </c>
      <c r="E157" s="190">
        <v>0</v>
      </c>
      <c r="F157" s="190">
        <v>0</v>
      </c>
      <c r="G157" s="190">
        <v>0</v>
      </c>
      <c r="H157" s="190">
        <v>0</v>
      </c>
      <c r="I157" s="190">
        <v>0</v>
      </c>
      <c r="J157" s="202">
        <v>0</v>
      </c>
      <c r="K157" s="228"/>
      <c r="L157" s="228"/>
      <c r="M157" s="228"/>
      <c r="N157" s="228"/>
      <c r="O157" s="204"/>
      <c r="P157" s="204"/>
      <c r="Q157" s="204"/>
      <c r="R157" s="205"/>
      <c r="S157" s="206" t="e">
        <f t="shared" si="2"/>
        <v>#DIV/0!</v>
      </c>
      <c r="T157" s="199" t="str">
        <f>IF(P157+Q157+R157=0,"",S157/$S$547*100)</f>
        <v/>
      </c>
    </row>
    <row r="158" spans="1:25" ht="21.75" customHeight="1" thickBot="1" x14ac:dyDescent="0.25">
      <c r="A158" s="1401"/>
      <c r="B158" s="1416"/>
      <c r="C158" s="189" t="s">
        <v>14</v>
      </c>
      <c r="D158" s="190">
        <v>1</v>
      </c>
      <c r="E158" s="190">
        <v>0</v>
      </c>
      <c r="F158" s="190">
        <v>0</v>
      </c>
      <c r="G158" s="190">
        <v>0</v>
      </c>
      <c r="H158" s="190">
        <v>0</v>
      </c>
      <c r="I158" s="190">
        <v>0</v>
      </c>
      <c r="J158" s="202">
        <v>0</v>
      </c>
      <c r="K158" s="228"/>
      <c r="L158" s="228">
        <v>1</v>
      </c>
      <c r="M158" s="228"/>
      <c r="N158" s="228"/>
      <c r="O158" s="204"/>
      <c r="P158" s="204"/>
      <c r="Q158" s="204"/>
      <c r="R158" s="205"/>
      <c r="S158" s="206" t="e">
        <f t="shared" si="2"/>
        <v>#DIV/0!</v>
      </c>
      <c r="T158" s="199" t="str">
        <f>IF(P158+Q158+R158=0,"",S158/$S$548*100)</f>
        <v/>
      </c>
    </row>
    <row r="159" spans="1:25" s="63" customFormat="1" ht="13.5" customHeight="1" x14ac:dyDescent="0.2">
      <c r="A159" s="1417" t="s">
        <v>627</v>
      </c>
      <c r="B159" s="1418"/>
      <c r="C159" s="214" t="s">
        <v>13</v>
      </c>
      <c r="D159" s="263">
        <v>342</v>
      </c>
      <c r="E159" s="263">
        <v>480</v>
      </c>
      <c r="F159" s="263">
        <v>615</v>
      </c>
      <c r="G159" s="263">
        <v>526</v>
      </c>
      <c r="H159" s="263">
        <v>461</v>
      </c>
      <c r="I159" s="263">
        <v>597</v>
      </c>
      <c r="J159" s="239">
        <v>527</v>
      </c>
      <c r="K159" s="239">
        <v>622</v>
      </c>
      <c r="L159" s="239">
        <v>610</v>
      </c>
      <c r="M159" s="239">
        <v>681</v>
      </c>
      <c r="N159" s="239">
        <v>761</v>
      </c>
      <c r="O159" s="239">
        <v>658</v>
      </c>
      <c r="P159" s="239">
        <v>567</v>
      </c>
      <c r="Q159" s="239">
        <v>561</v>
      </c>
      <c r="R159" s="271">
        <v>512</v>
      </c>
      <c r="S159" s="242">
        <f t="shared" si="2"/>
        <v>536.5</v>
      </c>
      <c r="T159" s="243">
        <f>IF(P159+Q159+R159=0,"",S159/$S$547*100)</f>
        <v>0.72602526540858381</v>
      </c>
      <c r="V159" s="4"/>
      <c r="W159" s="4"/>
      <c r="X159" s="4"/>
      <c r="Y159" s="4"/>
    </row>
    <row r="160" spans="1:25" s="63" customFormat="1" ht="13.5" customHeight="1" thickBot="1" x14ac:dyDescent="0.25">
      <c r="A160" s="1419"/>
      <c r="B160" s="1420"/>
      <c r="C160" s="221" t="s">
        <v>14</v>
      </c>
      <c r="D160" s="264">
        <v>326</v>
      </c>
      <c r="E160" s="264">
        <v>451</v>
      </c>
      <c r="F160" s="264">
        <v>580</v>
      </c>
      <c r="G160" s="264">
        <v>492</v>
      </c>
      <c r="H160" s="264">
        <v>438</v>
      </c>
      <c r="I160" s="264">
        <v>564</v>
      </c>
      <c r="J160" s="245">
        <v>493</v>
      </c>
      <c r="K160" s="245">
        <v>583</v>
      </c>
      <c r="L160" s="245">
        <v>577</v>
      </c>
      <c r="M160" s="245">
        <v>637</v>
      </c>
      <c r="N160" s="245">
        <v>723</v>
      </c>
      <c r="O160" s="245">
        <v>621</v>
      </c>
      <c r="P160" s="245">
        <v>530</v>
      </c>
      <c r="Q160" s="245">
        <v>538</v>
      </c>
      <c r="R160" s="272">
        <v>490</v>
      </c>
      <c r="S160" s="248">
        <f t="shared" si="2"/>
        <v>514</v>
      </c>
      <c r="T160" s="249">
        <f>IF(P160+Q160+R160=0,"",S160/$S$548*100)</f>
        <v>1.1363259531099739</v>
      </c>
      <c r="V160" s="4"/>
      <c r="W160" s="4"/>
      <c r="X160" s="4"/>
      <c r="Y160" s="4"/>
    </row>
    <row r="161" spans="1:20" ht="13.5" customHeight="1" x14ac:dyDescent="0.2">
      <c r="A161" s="1404" t="s">
        <v>190</v>
      </c>
      <c r="B161" s="1415" t="s">
        <v>122</v>
      </c>
      <c r="C161" s="178" t="s">
        <v>13</v>
      </c>
      <c r="D161" s="180">
        <v>55</v>
      </c>
      <c r="E161" s="180">
        <v>69</v>
      </c>
      <c r="F161" s="180">
        <v>98</v>
      </c>
      <c r="G161" s="180">
        <v>59</v>
      </c>
      <c r="H161" s="180">
        <v>67</v>
      </c>
      <c r="I161" s="180">
        <v>119</v>
      </c>
      <c r="J161" s="273">
        <v>81</v>
      </c>
      <c r="K161" s="274">
        <v>76</v>
      </c>
      <c r="L161" s="274">
        <v>105</v>
      </c>
      <c r="M161" s="274">
        <v>91</v>
      </c>
      <c r="N161" s="274">
        <v>107</v>
      </c>
      <c r="O161" s="274">
        <v>76</v>
      </c>
      <c r="P161" s="274">
        <v>79</v>
      </c>
      <c r="Q161" s="274">
        <v>65</v>
      </c>
      <c r="R161" s="275">
        <v>79</v>
      </c>
      <c r="S161" s="270">
        <f t="shared" si="2"/>
        <v>72</v>
      </c>
      <c r="T161" s="254">
        <f>IF(P161+Q161+R161=0,"",S161/$S$547*100)</f>
        <v>9.74348911638733E-2</v>
      </c>
    </row>
    <row r="162" spans="1:20" ht="13.5" customHeight="1" x14ac:dyDescent="0.2">
      <c r="A162" s="1401"/>
      <c r="B162" s="1416"/>
      <c r="C162" s="189" t="s">
        <v>14</v>
      </c>
      <c r="D162" s="180">
        <v>50</v>
      </c>
      <c r="E162" s="180">
        <v>64</v>
      </c>
      <c r="F162" s="180">
        <v>95</v>
      </c>
      <c r="G162" s="180">
        <v>55</v>
      </c>
      <c r="H162" s="180">
        <v>65</v>
      </c>
      <c r="I162" s="180">
        <v>114</v>
      </c>
      <c r="J162" s="273">
        <v>77</v>
      </c>
      <c r="K162" s="274">
        <v>73</v>
      </c>
      <c r="L162" s="274">
        <v>101</v>
      </c>
      <c r="M162" s="274">
        <v>84</v>
      </c>
      <c r="N162" s="274">
        <v>106</v>
      </c>
      <c r="O162" s="274">
        <v>71</v>
      </c>
      <c r="P162" s="274">
        <v>79</v>
      </c>
      <c r="Q162" s="274">
        <v>63</v>
      </c>
      <c r="R162" s="275">
        <v>77</v>
      </c>
      <c r="S162" s="270">
        <f t="shared" si="2"/>
        <v>70</v>
      </c>
      <c r="T162" s="254">
        <f>IF(P162+Q162+R162=0,"",S162/$S$548*100)</f>
        <v>0.15475256170758397</v>
      </c>
    </row>
    <row r="163" spans="1:20" ht="13.5" customHeight="1" x14ac:dyDescent="0.2">
      <c r="A163" s="1404" t="s">
        <v>628</v>
      </c>
      <c r="B163" s="1415" t="s">
        <v>629</v>
      </c>
      <c r="C163" s="178" t="s">
        <v>13</v>
      </c>
      <c r="D163" s="190">
        <v>33</v>
      </c>
      <c r="E163" s="190">
        <v>25</v>
      </c>
      <c r="F163" s="190">
        <v>30</v>
      </c>
      <c r="G163" s="190">
        <v>36</v>
      </c>
      <c r="H163" s="190">
        <v>21</v>
      </c>
      <c r="I163" s="190">
        <v>37</v>
      </c>
      <c r="J163" s="276">
        <v>26</v>
      </c>
      <c r="K163" s="277">
        <v>23</v>
      </c>
      <c r="L163" s="277">
        <v>21</v>
      </c>
      <c r="M163" s="277">
        <v>23</v>
      </c>
      <c r="N163" s="277">
        <v>21</v>
      </c>
      <c r="O163" s="277">
        <v>14</v>
      </c>
      <c r="P163" s="277">
        <v>18</v>
      </c>
      <c r="Q163" s="277">
        <v>16</v>
      </c>
      <c r="R163" s="278">
        <v>10</v>
      </c>
      <c r="S163" s="206">
        <f t="shared" si="2"/>
        <v>13</v>
      </c>
      <c r="T163" s="199">
        <f>IF(P163+Q163+R163=0,"",S163/$S$547*100)</f>
        <v>1.7592410904588237E-2</v>
      </c>
    </row>
    <row r="164" spans="1:20" ht="13.5" customHeight="1" x14ac:dyDescent="0.2">
      <c r="A164" s="1401"/>
      <c r="B164" s="1416"/>
      <c r="C164" s="189" t="s">
        <v>14</v>
      </c>
      <c r="D164" s="190">
        <v>29</v>
      </c>
      <c r="E164" s="190">
        <v>23</v>
      </c>
      <c r="F164" s="190">
        <v>27</v>
      </c>
      <c r="G164" s="190">
        <v>29</v>
      </c>
      <c r="H164" s="190">
        <v>19</v>
      </c>
      <c r="I164" s="190">
        <v>33</v>
      </c>
      <c r="J164" s="276">
        <v>25</v>
      </c>
      <c r="K164" s="277">
        <v>24</v>
      </c>
      <c r="L164" s="277">
        <v>18</v>
      </c>
      <c r="M164" s="277">
        <v>21</v>
      </c>
      <c r="N164" s="277">
        <v>20</v>
      </c>
      <c r="O164" s="277">
        <v>14</v>
      </c>
      <c r="P164" s="277">
        <v>15</v>
      </c>
      <c r="Q164" s="277">
        <v>14</v>
      </c>
      <c r="R164" s="278">
        <v>7</v>
      </c>
      <c r="S164" s="206">
        <f t="shared" si="2"/>
        <v>10.5</v>
      </c>
      <c r="T164" s="199">
        <f>IF(P164+Q164+R164=0,"",S164/$S$548*100)</f>
        <v>2.3212884256137597E-2</v>
      </c>
    </row>
    <row r="165" spans="1:20" ht="13.5" customHeight="1" x14ac:dyDescent="0.2">
      <c r="A165" s="1404" t="s">
        <v>192</v>
      </c>
      <c r="B165" s="1415" t="s">
        <v>630</v>
      </c>
      <c r="C165" s="178" t="s">
        <v>13</v>
      </c>
      <c r="D165" s="190">
        <v>13</v>
      </c>
      <c r="E165" s="190">
        <v>19</v>
      </c>
      <c r="F165" s="190">
        <v>10</v>
      </c>
      <c r="G165" s="190">
        <v>14</v>
      </c>
      <c r="H165" s="190">
        <v>12</v>
      </c>
      <c r="I165" s="190">
        <v>21</v>
      </c>
      <c r="J165" s="202">
        <v>12</v>
      </c>
      <c r="K165" s="228">
        <v>11</v>
      </c>
      <c r="L165" s="228">
        <v>20</v>
      </c>
      <c r="M165" s="228">
        <v>8</v>
      </c>
      <c r="N165" s="228">
        <v>23</v>
      </c>
      <c r="O165" s="228">
        <v>6</v>
      </c>
      <c r="P165" s="228">
        <v>16</v>
      </c>
      <c r="Q165" s="228">
        <v>12</v>
      </c>
      <c r="R165" s="279">
        <v>11</v>
      </c>
      <c r="S165" s="206">
        <f t="shared" si="2"/>
        <v>11.5</v>
      </c>
      <c r="T165" s="199">
        <f>IF(P165+Q165+R165=0,"",S165/$S$547*100)</f>
        <v>1.5562517338674208E-2</v>
      </c>
    </row>
    <row r="166" spans="1:20" ht="13.5" customHeight="1" x14ac:dyDescent="0.2">
      <c r="A166" s="1401"/>
      <c r="B166" s="1416"/>
      <c r="C166" s="189" t="s">
        <v>14</v>
      </c>
      <c r="D166" s="190">
        <v>13</v>
      </c>
      <c r="E166" s="190">
        <v>19</v>
      </c>
      <c r="F166" s="190">
        <v>9</v>
      </c>
      <c r="G166" s="190">
        <v>13</v>
      </c>
      <c r="H166" s="190">
        <v>12</v>
      </c>
      <c r="I166" s="190">
        <v>21</v>
      </c>
      <c r="J166" s="202">
        <v>11</v>
      </c>
      <c r="K166" s="228">
        <v>11</v>
      </c>
      <c r="L166" s="228">
        <v>20</v>
      </c>
      <c r="M166" s="228">
        <v>8</v>
      </c>
      <c r="N166" s="228">
        <v>22</v>
      </c>
      <c r="O166" s="228">
        <v>6</v>
      </c>
      <c r="P166" s="228">
        <v>16</v>
      </c>
      <c r="Q166" s="228">
        <v>12</v>
      </c>
      <c r="R166" s="279">
        <v>11</v>
      </c>
      <c r="S166" s="206">
        <f t="shared" si="2"/>
        <v>11.5</v>
      </c>
      <c r="T166" s="199">
        <f>IF(P166+Q166+R166=0,"",S166/$S$548*100)</f>
        <v>2.5423635137674511E-2</v>
      </c>
    </row>
    <row r="167" spans="1:20" ht="13.5" customHeight="1" x14ac:dyDescent="0.2">
      <c r="A167" s="1404" t="s">
        <v>194</v>
      </c>
      <c r="B167" s="1415" t="s">
        <v>631</v>
      </c>
      <c r="C167" s="178" t="s">
        <v>13</v>
      </c>
      <c r="D167" s="190">
        <v>3</v>
      </c>
      <c r="E167" s="190">
        <v>5</v>
      </c>
      <c r="F167" s="190">
        <v>2</v>
      </c>
      <c r="G167" s="190">
        <v>2</v>
      </c>
      <c r="H167" s="190">
        <v>4</v>
      </c>
      <c r="I167" s="190">
        <v>4</v>
      </c>
      <c r="J167" s="202">
        <v>2</v>
      </c>
      <c r="K167" s="228">
        <v>3</v>
      </c>
      <c r="L167" s="228">
        <v>4</v>
      </c>
      <c r="M167" s="228">
        <v>4</v>
      </c>
      <c r="N167" s="228">
        <v>5</v>
      </c>
      <c r="O167" s="228">
        <v>5</v>
      </c>
      <c r="P167" s="228">
        <v>2</v>
      </c>
      <c r="Q167" s="228">
        <v>2</v>
      </c>
      <c r="R167" s="279"/>
      <c r="S167" s="206">
        <f t="shared" si="2"/>
        <v>2</v>
      </c>
      <c r="T167" s="199">
        <f>IF(P167+Q167+R167=0,"",S167/$S$547*100)</f>
        <v>2.7065247545520364E-3</v>
      </c>
    </row>
    <row r="168" spans="1:20" ht="13.5" customHeight="1" x14ac:dyDescent="0.2">
      <c r="A168" s="1401"/>
      <c r="B168" s="1416"/>
      <c r="C168" s="189" t="s">
        <v>14</v>
      </c>
      <c r="D168" s="190">
        <v>2</v>
      </c>
      <c r="E168" s="190">
        <v>5</v>
      </c>
      <c r="F168" s="190">
        <v>2</v>
      </c>
      <c r="G168" s="190">
        <v>2</v>
      </c>
      <c r="H168" s="190">
        <v>4</v>
      </c>
      <c r="I168" s="190">
        <v>4</v>
      </c>
      <c r="J168" s="202">
        <v>2</v>
      </c>
      <c r="K168" s="228">
        <v>3</v>
      </c>
      <c r="L168" s="228">
        <v>4</v>
      </c>
      <c r="M168" s="228">
        <v>4</v>
      </c>
      <c r="N168" s="228">
        <v>4</v>
      </c>
      <c r="O168" s="228">
        <v>5</v>
      </c>
      <c r="P168" s="228">
        <v>2</v>
      </c>
      <c r="Q168" s="228">
        <v>2</v>
      </c>
      <c r="R168" s="279"/>
      <c r="S168" s="206">
        <f t="shared" si="2"/>
        <v>2</v>
      </c>
      <c r="T168" s="199">
        <f>IF(P168+Q168+R168=0,"",S168/$S$548*100)</f>
        <v>4.4215017630738285E-3</v>
      </c>
    </row>
    <row r="169" spans="1:20" ht="13.5" customHeight="1" x14ac:dyDescent="0.2">
      <c r="A169" s="1404" t="s">
        <v>196</v>
      </c>
      <c r="B169" s="1415" t="s">
        <v>632</v>
      </c>
      <c r="C169" s="178" t="s">
        <v>13</v>
      </c>
      <c r="D169" s="190">
        <v>3</v>
      </c>
      <c r="E169" s="190">
        <v>10</v>
      </c>
      <c r="F169" s="190">
        <v>9</v>
      </c>
      <c r="G169" s="190">
        <v>6</v>
      </c>
      <c r="H169" s="190">
        <v>9</v>
      </c>
      <c r="I169" s="190">
        <v>5</v>
      </c>
      <c r="J169" s="202">
        <v>2</v>
      </c>
      <c r="K169" s="228">
        <v>12</v>
      </c>
      <c r="L169" s="228">
        <v>8</v>
      </c>
      <c r="M169" s="228">
        <v>4</v>
      </c>
      <c r="N169" s="228">
        <v>5</v>
      </c>
      <c r="O169" s="228">
        <v>7</v>
      </c>
      <c r="P169" s="228">
        <v>8</v>
      </c>
      <c r="Q169" s="228">
        <v>10</v>
      </c>
      <c r="R169" s="279">
        <v>3</v>
      </c>
      <c r="S169" s="206">
        <f t="shared" si="2"/>
        <v>6.5</v>
      </c>
      <c r="T169" s="199">
        <f>IF(P169+Q169+R169=0,"",S169/$S$547*100)</f>
        <v>8.7962054522941185E-3</v>
      </c>
    </row>
    <row r="170" spans="1:20" ht="13.5" customHeight="1" x14ac:dyDescent="0.2">
      <c r="A170" s="1401"/>
      <c r="B170" s="1416"/>
      <c r="C170" s="189" t="s">
        <v>14</v>
      </c>
      <c r="D170" s="190">
        <v>2</v>
      </c>
      <c r="E170" s="190">
        <v>10</v>
      </c>
      <c r="F170" s="190">
        <v>9</v>
      </c>
      <c r="G170" s="190">
        <v>6</v>
      </c>
      <c r="H170" s="190">
        <v>9</v>
      </c>
      <c r="I170" s="190">
        <v>5</v>
      </c>
      <c r="J170" s="202">
        <v>2</v>
      </c>
      <c r="K170" s="228">
        <v>12</v>
      </c>
      <c r="L170" s="228">
        <v>8</v>
      </c>
      <c r="M170" s="228">
        <v>4</v>
      </c>
      <c r="N170" s="228">
        <v>5</v>
      </c>
      <c r="O170" s="228">
        <v>7</v>
      </c>
      <c r="P170" s="228">
        <v>8</v>
      </c>
      <c r="Q170" s="228">
        <v>10</v>
      </c>
      <c r="R170" s="279">
        <v>3</v>
      </c>
      <c r="S170" s="206">
        <f t="shared" si="2"/>
        <v>6.5</v>
      </c>
      <c r="T170" s="199">
        <f>IF(P170+Q170+R170=0,"",S170/$S$548*100)</f>
        <v>1.4369880729989942E-2</v>
      </c>
    </row>
    <row r="171" spans="1:20" ht="13.5" customHeight="1" x14ac:dyDescent="0.2">
      <c r="A171" s="1404" t="s">
        <v>633</v>
      </c>
      <c r="B171" s="1415" t="s">
        <v>634</v>
      </c>
      <c r="C171" s="178" t="s">
        <v>13</v>
      </c>
      <c r="D171" s="190">
        <v>42</v>
      </c>
      <c r="E171" s="190">
        <v>39</v>
      </c>
      <c r="F171" s="190">
        <v>47</v>
      </c>
      <c r="G171" s="190">
        <v>56</v>
      </c>
      <c r="H171" s="190">
        <v>52</v>
      </c>
      <c r="I171" s="190">
        <v>57</v>
      </c>
      <c r="J171" s="202">
        <v>58</v>
      </c>
      <c r="K171" s="228">
        <v>71</v>
      </c>
      <c r="L171" s="228">
        <v>68</v>
      </c>
      <c r="M171" s="228">
        <v>74</v>
      </c>
      <c r="N171" s="228">
        <v>57</v>
      </c>
      <c r="O171" s="228">
        <v>68</v>
      </c>
      <c r="P171" s="228">
        <v>69</v>
      </c>
      <c r="Q171" s="228">
        <v>71</v>
      </c>
      <c r="R171" s="279">
        <v>70</v>
      </c>
      <c r="S171" s="206">
        <f t="shared" si="2"/>
        <v>70.5</v>
      </c>
      <c r="T171" s="199">
        <f>IF(P171+Q171+R171=0,"",S171/$S$547*100)</f>
        <v>9.5404997597959285E-2</v>
      </c>
    </row>
    <row r="172" spans="1:20" ht="13.5" customHeight="1" x14ac:dyDescent="0.2">
      <c r="A172" s="1401"/>
      <c r="B172" s="1416"/>
      <c r="C172" s="189" t="s">
        <v>14</v>
      </c>
      <c r="D172" s="190">
        <v>42</v>
      </c>
      <c r="E172" s="190">
        <v>37</v>
      </c>
      <c r="F172" s="190">
        <v>48</v>
      </c>
      <c r="G172" s="190">
        <v>54</v>
      </c>
      <c r="H172" s="190">
        <v>53</v>
      </c>
      <c r="I172" s="190">
        <v>56</v>
      </c>
      <c r="J172" s="202">
        <v>58</v>
      </c>
      <c r="K172" s="228">
        <v>72</v>
      </c>
      <c r="L172" s="228">
        <v>67</v>
      </c>
      <c r="M172" s="228">
        <v>74</v>
      </c>
      <c r="N172" s="228">
        <v>57</v>
      </c>
      <c r="O172" s="228">
        <v>66</v>
      </c>
      <c r="P172" s="228">
        <v>70</v>
      </c>
      <c r="Q172" s="228">
        <v>70</v>
      </c>
      <c r="R172" s="279">
        <v>67</v>
      </c>
      <c r="S172" s="206">
        <f t="shared" si="2"/>
        <v>68.5</v>
      </c>
      <c r="T172" s="199">
        <f>IF(P172+Q172+R172=0,"",S172/$S$548*100)</f>
        <v>0.15143643538527859</v>
      </c>
    </row>
    <row r="173" spans="1:20" ht="13.5" customHeight="1" x14ac:dyDescent="0.2">
      <c r="A173" s="1404" t="s">
        <v>202</v>
      </c>
      <c r="B173" s="1415" t="s">
        <v>635</v>
      </c>
      <c r="C173" s="178" t="s">
        <v>13</v>
      </c>
      <c r="D173" s="190">
        <v>100</v>
      </c>
      <c r="E173" s="190">
        <v>152</v>
      </c>
      <c r="F173" s="190">
        <v>248</v>
      </c>
      <c r="G173" s="190">
        <v>183</v>
      </c>
      <c r="H173" s="190">
        <v>155</v>
      </c>
      <c r="I173" s="190">
        <v>178</v>
      </c>
      <c r="J173" s="202">
        <v>157</v>
      </c>
      <c r="K173" s="228">
        <v>219</v>
      </c>
      <c r="L173" s="228">
        <v>204</v>
      </c>
      <c r="M173" s="228">
        <v>232</v>
      </c>
      <c r="N173" s="228">
        <v>239</v>
      </c>
      <c r="O173" s="228">
        <v>248</v>
      </c>
      <c r="P173" s="228">
        <v>189</v>
      </c>
      <c r="Q173" s="228">
        <v>188</v>
      </c>
      <c r="R173" s="279">
        <v>160</v>
      </c>
      <c r="S173" s="206">
        <f t="shared" si="2"/>
        <v>174</v>
      </c>
      <c r="T173" s="199">
        <f>IF(P173+Q173+R173=0,"",S173/$S$547*100)</f>
        <v>0.23546765364602715</v>
      </c>
    </row>
    <row r="174" spans="1:20" ht="13.5" customHeight="1" x14ac:dyDescent="0.2">
      <c r="A174" s="1401"/>
      <c r="B174" s="1416"/>
      <c r="C174" s="189" t="s">
        <v>14</v>
      </c>
      <c r="D174" s="190">
        <v>97</v>
      </c>
      <c r="E174" s="190">
        <v>139</v>
      </c>
      <c r="F174" s="190">
        <v>230</v>
      </c>
      <c r="G174" s="190">
        <v>165</v>
      </c>
      <c r="H174" s="190">
        <v>141</v>
      </c>
      <c r="I174" s="190">
        <v>161</v>
      </c>
      <c r="J174" s="202">
        <v>146</v>
      </c>
      <c r="K174" s="228">
        <v>196</v>
      </c>
      <c r="L174" s="228">
        <v>185</v>
      </c>
      <c r="M174" s="228">
        <v>213</v>
      </c>
      <c r="N174" s="228">
        <v>209</v>
      </c>
      <c r="O174" s="228">
        <v>225</v>
      </c>
      <c r="P174" s="228">
        <v>167</v>
      </c>
      <c r="Q174" s="228">
        <v>172</v>
      </c>
      <c r="R174" s="279">
        <v>149</v>
      </c>
      <c r="S174" s="206">
        <f t="shared" si="2"/>
        <v>160.5</v>
      </c>
      <c r="T174" s="199">
        <f>IF(P174+Q174+R174=0,"",S174/$S$548*100)</f>
        <v>0.35482551648667471</v>
      </c>
    </row>
    <row r="175" spans="1:20" ht="13.5" customHeight="1" x14ac:dyDescent="0.2">
      <c r="A175" s="1404" t="s">
        <v>636</v>
      </c>
      <c r="B175" s="1415" t="s">
        <v>637</v>
      </c>
      <c r="C175" s="178" t="s">
        <v>13</v>
      </c>
      <c r="D175" s="190">
        <v>56</v>
      </c>
      <c r="E175" s="190">
        <v>77</v>
      </c>
      <c r="F175" s="190">
        <v>123</v>
      </c>
      <c r="G175" s="190">
        <v>104</v>
      </c>
      <c r="H175" s="190">
        <v>51</v>
      </c>
      <c r="I175" s="190">
        <v>61</v>
      </c>
      <c r="J175" s="202">
        <v>95</v>
      </c>
      <c r="K175" s="228">
        <v>95</v>
      </c>
      <c r="L175" s="228">
        <v>85</v>
      </c>
      <c r="M175" s="228">
        <v>84</v>
      </c>
      <c r="N175" s="228">
        <v>92</v>
      </c>
      <c r="O175" s="228">
        <v>80</v>
      </c>
      <c r="P175" s="228">
        <v>51</v>
      </c>
      <c r="Q175" s="228">
        <v>56</v>
      </c>
      <c r="R175" s="279">
        <v>46</v>
      </c>
      <c r="S175" s="206">
        <f t="shared" si="2"/>
        <v>51</v>
      </c>
      <c r="T175" s="199">
        <f>IF(P175+Q175+R175=0,"",S175/$S$547*100)</f>
        <v>6.9016381241076924E-2</v>
      </c>
    </row>
    <row r="176" spans="1:20" ht="13.5" customHeight="1" x14ac:dyDescent="0.2">
      <c r="A176" s="1401"/>
      <c r="B176" s="1416"/>
      <c r="C176" s="189" t="s">
        <v>14</v>
      </c>
      <c r="D176" s="190">
        <v>54</v>
      </c>
      <c r="E176" s="190">
        <v>70</v>
      </c>
      <c r="F176" s="190">
        <v>112</v>
      </c>
      <c r="G176" s="190">
        <v>102</v>
      </c>
      <c r="H176" s="190">
        <v>45</v>
      </c>
      <c r="I176" s="190">
        <v>55</v>
      </c>
      <c r="J176" s="202">
        <v>79</v>
      </c>
      <c r="K176" s="228">
        <v>83</v>
      </c>
      <c r="L176" s="228">
        <v>79</v>
      </c>
      <c r="M176" s="228">
        <v>68</v>
      </c>
      <c r="N176" s="228">
        <v>89</v>
      </c>
      <c r="O176" s="228">
        <v>78</v>
      </c>
      <c r="P176" s="228">
        <v>47</v>
      </c>
      <c r="Q176" s="228">
        <v>54</v>
      </c>
      <c r="R176" s="279">
        <v>43</v>
      </c>
      <c r="S176" s="206">
        <f t="shared" si="2"/>
        <v>48.5</v>
      </c>
      <c r="T176" s="199">
        <f>IF(P176+Q176+R176=0,"",S176/$S$548*100)</f>
        <v>0.10722141775454032</v>
      </c>
    </row>
    <row r="177" spans="1:25" ht="13.5" customHeight="1" x14ac:dyDescent="0.2">
      <c r="A177" s="1404" t="s">
        <v>638</v>
      </c>
      <c r="B177" s="1415" t="s">
        <v>639</v>
      </c>
      <c r="C177" s="178" t="s">
        <v>13</v>
      </c>
      <c r="D177" s="190">
        <v>18</v>
      </c>
      <c r="E177" s="190">
        <v>37</v>
      </c>
      <c r="F177" s="190">
        <v>16</v>
      </c>
      <c r="G177" s="190">
        <v>29</v>
      </c>
      <c r="H177" s="190">
        <v>34</v>
      </c>
      <c r="I177" s="190">
        <v>48</v>
      </c>
      <c r="J177" s="202">
        <v>42</v>
      </c>
      <c r="K177" s="228">
        <v>30</v>
      </c>
      <c r="L177" s="228">
        <v>24</v>
      </c>
      <c r="M177" s="228">
        <v>38</v>
      </c>
      <c r="N177" s="228">
        <v>38</v>
      </c>
      <c r="O177" s="228">
        <v>40</v>
      </c>
      <c r="P177" s="228">
        <v>36</v>
      </c>
      <c r="Q177" s="228">
        <v>30</v>
      </c>
      <c r="R177" s="279">
        <v>53</v>
      </c>
      <c r="S177" s="206">
        <f t="shared" si="2"/>
        <v>41.5</v>
      </c>
      <c r="T177" s="199">
        <f>IF(P177+Q177+R177=0,"",S177/$S$547*100)</f>
        <v>5.6160388656954753E-2</v>
      </c>
    </row>
    <row r="178" spans="1:25" ht="13.5" customHeight="1" x14ac:dyDescent="0.2">
      <c r="A178" s="1401"/>
      <c r="B178" s="1416"/>
      <c r="C178" s="189" t="s">
        <v>14</v>
      </c>
      <c r="D178" s="190">
        <v>18</v>
      </c>
      <c r="E178" s="190">
        <v>37</v>
      </c>
      <c r="F178" s="190">
        <v>16</v>
      </c>
      <c r="G178" s="190">
        <v>29</v>
      </c>
      <c r="H178" s="190">
        <v>34</v>
      </c>
      <c r="I178" s="190">
        <v>48</v>
      </c>
      <c r="J178" s="202">
        <v>42</v>
      </c>
      <c r="K178" s="228">
        <v>29</v>
      </c>
      <c r="L178" s="228">
        <v>24</v>
      </c>
      <c r="M178" s="228">
        <v>40</v>
      </c>
      <c r="N178" s="228">
        <v>39</v>
      </c>
      <c r="O178" s="228">
        <v>38</v>
      </c>
      <c r="P178" s="228">
        <v>37</v>
      </c>
      <c r="Q178" s="228">
        <v>31</v>
      </c>
      <c r="R178" s="279">
        <v>52</v>
      </c>
      <c r="S178" s="206">
        <f t="shared" si="2"/>
        <v>41.5</v>
      </c>
      <c r="T178" s="199">
        <f>IF(P178+Q178+R178=0,"",S178/$S$548*100)</f>
        <v>9.1746161583781932E-2</v>
      </c>
    </row>
    <row r="179" spans="1:25" ht="13.5" customHeight="1" x14ac:dyDescent="0.2">
      <c r="A179" s="1404" t="s">
        <v>204</v>
      </c>
      <c r="B179" s="1415" t="s">
        <v>640</v>
      </c>
      <c r="C179" s="178" t="s">
        <v>13</v>
      </c>
      <c r="D179" s="190">
        <v>1</v>
      </c>
      <c r="E179" s="190">
        <v>15</v>
      </c>
      <c r="F179" s="190">
        <v>16</v>
      </c>
      <c r="G179" s="190">
        <v>23</v>
      </c>
      <c r="H179" s="190">
        <v>31</v>
      </c>
      <c r="I179" s="190">
        <v>37</v>
      </c>
      <c r="J179" s="202">
        <v>26</v>
      </c>
      <c r="K179" s="228">
        <v>18</v>
      </c>
      <c r="L179" s="228">
        <v>18</v>
      </c>
      <c r="M179" s="228">
        <v>37</v>
      </c>
      <c r="N179" s="228">
        <v>42</v>
      </c>
      <c r="O179" s="228">
        <v>31</v>
      </c>
      <c r="P179" s="228">
        <v>22</v>
      </c>
      <c r="Q179" s="228">
        <v>36</v>
      </c>
      <c r="R179" s="279">
        <v>16</v>
      </c>
      <c r="S179" s="206">
        <f t="shared" si="2"/>
        <v>26</v>
      </c>
      <c r="T179" s="199">
        <f>IF(P179+Q179+R179=0,"",S179/$S$547*100)</f>
        <v>3.5184821809176474E-2</v>
      </c>
    </row>
    <row r="180" spans="1:25" ht="13.5" customHeight="1" x14ac:dyDescent="0.2">
      <c r="A180" s="1401"/>
      <c r="B180" s="1416"/>
      <c r="C180" s="189" t="s">
        <v>14</v>
      </c>
      <c r="D180" s="190">
        <v>1</v>
      </c>
      <c r="E180" s="190">
        <v>15</v>
      </c>
      <c r="F180" s="190">
        <v>16</v>
      </c>
      <c r="G180" s="190">
        <v>23</v>
      </c>
      <c r="H180" s="190">
        <v>31</v>
      </c>
      <c r="I180" s="190">
        <v>37</v>
      </c>
      <c r="J180" s="202">
        <v>26</v>
      </c>
      <c r="K180" s="228">
        <v>18</v>
      </c>
      <c r="L180" s="228">
        <v>18</v>
      </c>
      <c r="M180" s="228">
        <v>37</v>
      </c>
      <c r="N180" s="228">
        <v>41</v>
      </c>
      <c r="O180" s="228">
        <v>31</v>
      </c>
      <c r="P180" s="228">
        <v>22</v>
      </c>
      <c r="Q180" s="228">
        <v>35</v>
      </c>
      <c r="R180" s="279">
        <v>16</v>
      </c>
      <c r="S180" s="206">
        <f t="shared" si="2"/>
        <v>25.5</v>
      </c>
      <c r="T180" s="199">
        <f>IF(P180+Q180+R180=0,"",S180/$S$548*100)</f>
        <v>5.6374147479191311E-2</v>
      </c>
    </row>
    <row r="181" spans="1:25" ht="13.5" customHeight="1" x14ac:dyDescent="0.2">
      <c r="A181" s="1404" t="s">
        <v>206</v>
      </c>
      <c r="B181" s="1415" t="s">
        <v>641</v>
      </c>
      <c r="C181" s="178" t="s">
        <v>13</v>
      </c>
      <c r="D181" s="190">
        <v>10</v>
      </c>
      <c r="E181" s="190">
        <v>23</v>
      </c>
      <c r="F181" s="190">
        <v>7</v>
      </c>
      <c r="G181" s="190">
        <v>7</v>
      </c>
      <c r="H181" s="190">
        <v>19</v>
      </c>
      <c r="I181" s="190">
        <v>19</v>
      </c>
      <c r="J181" s="202">
        <v>22</v>
      </c>
      <c r="K181" s="228">
        <v>45</v>
      </c>
      <c r="L181" s="228">
        <v>13</v>
      </c>
      <c r="M181" s="228">
        <v>29</v>
      </c>
      <c r="N181" s="228">
        <v>26</v>
      </c>
      <c r="O181" s="228">
        <v>44</v>
      </c>
      <c r="P181" s="228">
        <v>9</v>
      </c>
      <c r="Q181" s="228">
        <v>16</v>
      </c>
      <c r="R181" s="279">
        <v>12</v>
      </c>
      <c r="S181" s="206">
        <f t="shared" si="2"/>
        <v>14</v>
      </c>
      <c r="T181" s="199">
        <f>IF(P181+Q181+R181=0,"",S181/$S$547*100)</f>
        <v>1.8945673281864254E-2</v>
      </c>
    </row>
    <row r="182" spans="1:25" ht="13.5" customHeight="1" x14ac:dyDescent="0.2">
      <c r="A182" s="1401"/>
      <c r="B182" s="1416"/>
      <c r="C182" s="189" t="s">
        <v>14</v>
      </c>
      <c r="D182" s="190">
        <v>10</v>
      </c>
      <c r="E182" s="190">
        <v>23</v>
      </c>
      <c r="F182" s="190">
        <v>7</v>
      </c>
      <c r="G182" s="190">
        <v>7</v>
      </c>
      <c r="H182" s="190">
        <v>19</v>
      </c>
      <c r="I182" s="190">
        <v>19</v>
      </c>
      <c r="J182" s="202">
        <v>21</v>
      </c>
      <c r="K182" s="228">
        <v>43</v>
      </c>
      <c r="L182" s="228">
        <v>13</v>
      </c>
      <c r="M182" s="228">
        <v>28</v>
      </c>
      <c r="N182" s="228">
        <v>26</v>
      </c>
      <c r="O182" s="228">
        <v>43</v>
      </c>
      <c r="P182" s="228">
        <v>9</v>
      </c>
      <c r="Q182" s="228">
        <v>16</v>
      </c>
      <c r="R182" s="279">
        <v>12</v>
      </c>
      <c r="S182" s="206">
        <f t="shared" si="2"/>
        <v>14</v>
      </c>
      <c r="T182" s="235">
        <f>IF(P182+Q182+R182=0,"",S182/$S$548*100)</f>
        <v>3.0950512341516797E-2</v>
      </c>
    </row>
    <row r="183" spans="1:25" ht="13.5" customHeight="1" x14ac:dyDescent="0.2">
      <c r="A183" s="1413" t="s">
        <v>642</v>
      </c>
      <c r="B183" s="1424" t="s">
        <v>643</v>
      </c>
      <c r="C183" s="178" t="s">
        <v>13</v>
      </c>
      <c r="D183" s="280" t="s">
        <v>644</v>
      </c>
      <c r="E183" s="280" t="s">
        <v>644</v>
      </c>
      <c r="F183" s="280" t="s">
        <v>644</v>
      </c>
      <c r="G183" s="280" t="s">
        <v>644</v>
      </c>
      <c r="H183" s="280" t="s">
        <v>644</v>
      </c>
      <c r="I183" s="280" t="s">
        <v>644</v>
      </c>
      <c r="J183" s="202">
        <v>0</v>
      </c>
      <c r="K183" s="228">
        <v>12</v>
      </c>
      <c r="L183" s="228">
        <v>25</v>
      </c>
      <c r="M183" s="228">
        <v>47</v>
      </c>
      <c r="N183" s="228">
        <v>101</v>
      </c>
      <c r="O183" s="228">
        <v>35</v>
      </c>
      <c r="P183" s="228">
        <v>63</v>
      </c>
      <c r="Q183" s="228">
        <v>50</v>
      </c>
      <c r="R183" s="279">
        <v>49</v>
      </c>
      <c r="S183" s="206">
        <f t="shared" si="2"/>
        <v>49.5</v>
      </c>
      <c r="T183" s="201">
        <f>IF(P183+Q183+R183=0,"",S183/$S$547*100)</f>
        <v>6.6986487675162909E-2</v>
      </c>
    </row>
    <row r="184" spans="1:25" ht="13.5" customHeight="1" x14ac:dyDescent="0.2">
      <c r="A184" s="1414"/>
      <c r="B184" s="1425"/>
      <c r="C184" s="189" t="s">
        <v>14</v>
      </c>
      <c r="D184" s="280" t="s">
        <v>644</v>
      </c>
      <c r="E184" s="280" t="s">
        <v>644</v>
      </c>
      <c r="F184" s="280" t="s">
        <v>644</v>
      </c>
      <c r="G184" s="280" t="s">
        <v>644</v>
      </c>
      <c r="H184" s="280" t="s">
        <v>644</v>
      </c>
      <c r="I184" s="280" t="s">
        <v>644</v>
      </c>
      <c r="J184" s="202">
        <v>0</v>
      </c>
      <c r="K184" s="228">
        <v>12</v>
      </c>
      <c r="L184" s="228">
        <v>25</v>
      </c>
      <c r="M184" s="228">
        <v>46</v>
      </c>
      <c r="N184" s="228">
        <v>100</v>
      </c>
      <c r="O184" s="228">
        <v>33</v>
      </c>
      <c r="P184" s="228">
        <v>53</v>
      </c>
      <c r="Q184" s="228">
        <v>50</v>
      </c>
      <c r="R184" s="279">
        <v>50</v>
      </c>
      <c r="S184" s="206">
        <f t="shared" si="2"/>
        <v>50</v>
      </c>
      <c r="T184" s="201">
        <f>IF(P184+Q184+R184=0,"",S184/$S$548*100)</f>
        <v>0.11053754407684568</v>
      </c>
    </row>
    <row r="185" spans="1:25" ht="13.5" customHeight="1" x14ac:dyDescent="0.2">
      <c r="A185" s="1413" t="s">
        <v>645</v>
      </c>
      <c r="B185" s="1424" t="s">
        <v>646</v>
      </c>
      <c r="C185" s="178" t="s">
        <v>13</v>
      </c>
      <c r="D185" s="190">
        <v>8</v>
      </c>
      <c r="E185" s="190">
        <v>9</v>
      </c>
      <c r="F185" s="190">
        <v>9</v>
      </c>
      <c r="G185" s="190">
        <v>7</v>
      </c>
      <c r="H185" s="190">
        <v>6</v>
      </c>
      <c r="I185" s="190">
        <v>11</v>
      </c>
      <c r="J185" s="202">
        <v>4</v>
      </c>
      <c r="K185" s="228">
        <v>7</v>
      </c>
      <c r="L185" s="228">
        <v>15</v>
      </c>
      <c r="M185" s="228">
        <v>10</v>
      </c>
      <c r="N185" s="228">
        <v>5</v>
      </c>
      <c r="O185" s="228">
        <v>4</v>
      </c>
      <c r="P185" s="228">
        <v>5</v>
      </c>
      <c r="Q185" s="228">
        <v>9</v>
      </c>
      <c r="R185" s="279">
        <v>3</v>
      </c>
      <c r="S185" s="206">
        <f t="shared" si="2"/>
        <v>6</v>
      </c>
      <c r="T185" s="254">
        <f>IF(P185+Q185+R185=0,"",S185/$S$547*100)</f>
        <v>8.1195742636561083E-3</v>
      </c>
    </row>
    <row r="186" spans="1:25" ht="13.5" customHeight="1" thickBot="1" x14ac:dyDescent="0.25">
      <c r="A186" s="1414"/>
      <c r="B186" s="1425"/>
      <c r="C186" s="189" t="s">
        <v>14</v>
      </c>
      <c r="D186" s="256">
        <v>8</v>
      </c>
      <c r="E186" s="256">
        <v>9</v>
      </c>
      <c r="F186" s="256">
        <v>9</v>
      </c>
      <c r="G186" s="256">
        <v>7</v>
      </c>
      <c r="H186" s="256">
        <v>6</v>
      </c>
      <c r="I186" s="256">
        <v>11</v>
      </c>
      <c r="J186" s="257">
        <v>4</v>
      </c>
      <c r="K186" s="258">
        <v>7</v>
      </c>
      <c r="L186" s="258">
        <v>15</v>
      </c>
      <c r="M186" s="258">
        <v>10</v>
      </c>
      <c r="N186" s="258">
        <v>5</v>
      </c>
      <c r="O186" s="258">
        <v>4</v>
      </c>
      <c r="P186" s="258">
        <v>5</v>
      </c>
      <c r="Q186" s="258">
        <v>9</v>
      </c>
      <c r="R186" s="281">
        <v>3</v>
      </c>
      <c r="S186" s="261">
        <f t="shared" si="2"/>
        <v>6</v>
      </c>
      <c r="T186" s="262">
        <f>IF(P186+Q186+R186=0,"",S186/$S$548*100)</f>
        <v>1.3264505289221483E-2</v>
      </c>
    </row>
    <row r="187" spans="1:25" s="63" customFormat="1" ht="13.5" customHeight="1" x14ac:dyDescent="0.2">
      <c r="A187" s="1396" t="s">
        <v>647</v>
      </c>
      <c r="B187" s="1397"/>
      <c r="C187" s="214" t="s">
        <v>13</v>
      </c>
      <c r="D187" s="282">
        <v>3</v>
      </c>
      <c r="E187" s="282">
        <v>1</v>
      </c>
      <c r="F187" s="282">
        <v>1</v>
      </c>
      <c r="G187" s="283">
        <v>0</v>
      </c>
      <c r="H187" s="284">
        <v>0</v>
      </c>
      <c r="I187" s="237">
        <v>0</v>
      </c>
      <c r="J187" s="238">
        <v>0</v>
      </c>
      <c r="K187" s="238">
        <v>0</v>
      </c>
      <c r="L187" s="238">
        <v>0</v>
      </c>
      <c r="M187" s="238">
        <v>1</v>
      </c>
      <c r="N187" s="238">
        <v>0</v>
      </c>
      <c r="O187" s="238">
        <v>1</v>
      </c>
      <c r="P187" s="238">
        <v>0</v>
      </c>
      <c r="Q187" s="238"/>
      <c r="R187" s="285"/>
      <c r="S187" s="242" t="e">
        <f t="shared" si="2"/>
        <v>#DIV/0!</v>
      </c>
      <c r="T187" s="243" t="str">
        <f>IF(P187+Q187+R187=0,"",S187/$S$547*100)</f>
        <v/>
      </c>
      <c r="V187" s="4"/>
      <c r="W187" s="4"/>
      <c r="X187" s="4"/>
      <c r="Y187" s="4"/>
    </row>
    <row r="188" spans="1:25" s="63" customFormat="1" ht="13.5" customHeight="1" thickBot="1" x14ac:dyDescent="0.25">
      <c r="A188" s="1398"/>
      <c r="B188" s="1399"/>
      <c r="C188" s="221" t="s">
        <v>14</v>
      </c>
      <c r="D188" s="286">
        <v>3</v>
      </c>
      <c r="E188" s="286">
        <v>1</v>
      </c>
      <c r="F188" s="286">
        <v>1</v>
      </c>
      <c r="G188" s="287">
        <v>0</v>
      </c>
      <c r="H188" s="288">
        <v>0</v>
      </c>
      <c r="I188" s="222">
        <v>0</v>
      </c>
      <c r="J188" s="244">
        <v>0</v>
      </c>
      <c r="K188" s="244">
        <v>0</v>
      </c>
      <c r="L188" s="244">
        <v>0</v>
      </c>
      <c r="M188" s="244">
        <v>1</v>
      </c>
      <c r="N188" s="244">
        <v>0</v>
      </c>
      <c r="O188" s="244">
        <v>1</v>
      </c>
      <c r="P188" s="244">
        <v>0</v>
      </c>
      <c r="Q188" s="244"/>
      <c r="R188" s="289"/>
      <c r="S188" s="248" t="e">
        <f t="shared" si="2"/>
        <v>#DIV/0!</v>
      </c>
      <c r="T188" s="249" t="str">
        <f>IF(P188+Q188+R188=0,"",S188/$S$548*100)</f>
        <v/>
      </c>
      <c r="V188" s="4"/>
      <c r="W188" s="4"/>
      <c r="X188" s="4"/>
      <c r="Y188" s="4"/>
    </row>
    <row r="189" spans="1:25" ht="13.5" customHeight="1" x14ac:dyDescent="0.2">
      <c r="A189" s="1413" t="s">
        <v>648</v>
      </c>
      <c r="B189" s="1413" t="s">
        <v>649</v>
      </c>
      <c r="C189" s="178" t="s">
        <v>13</v>
      </c>
      <c r="D189" s="180">
        <v>3</v>
      </c>
      <c r="E189" s="180">
        <v>1</v>
      </c>
      <c r="F189" s="180">
        <v>0</v>
      </c>
      <c r="G189" s="180">
        <v>0</v>
      </c>
      <c r="H189" s="180">
        <v>0</v>
      </c>
      <c r="I189" s="180">
        <v>0</v>
      </c>
      <c r="J189" s="266">
        <v>0</v>
      </c>
      <c r="K189" s="268"/>
      <c r="L189" s="268"/>
      <c r="M189" s="268">
        <v>1</v>
      </c>
      <c r="N189" s="268"/>
      <c r="O189" s="268"/>
      <c r="P189" s="268"/>
      <c r="Q189" s="268"/>
      <c r="R189" s="269"/>
      <c r="S189" s="270" t="e">
        <f t="shared" si="2"/>
        <v>#DIV/0!</v>
      </c>
      <c r="T189" s="254" t="str">
        <f>IF(P189+Q189+R189=0,"",S189/$S$547*100)</f>
        <v/>
      </c>
    </row>
    <row r="190" spans="1:25" ht="13.5" customHeight="1" x14ac:dyDescent="0.2">
      <c r="A190" s="1414"/>
      <c r="B190" s="1414"/>
      <c r="C190" s="189" t="s">
        <v>14</v>
      </c>
      <c r="D190" s="180">
        <v>3</v>
      </c>
      <c r="E190" s="180">
        <v>1</v>
      </c>
      <c r="F190" s="180">
        <v>0</v>
      </c>
      <c r="G190" s="180">
        <v>0</v>
      </c>
      <c r="H190" s="180">
        <v>0</v>
      </c>
      <c r="I190" s="180">
        <v>0</v>
      </c>
      <c r="J190" s="266">
        <v>0</v>
      </c>
      <c r="K190" s="268"/>
      <c r="L190" s="268"/>
      <c r="M190" s="268">
        <v>1</v>
      </c>
      <c r="N190" s="268"/>
      <c r="O190" s="268"/>
      <c r="P190" s="268"/>
      <c r="Q190" s="268"/>
      <c r="R190" s="269"/>
      <c r="S190" s="270" t="e">
        <f t="shared" si="2"/>
        <v>#DIV/0!</v>
      </c>
      <c r="T190" s="254" t="str">
        <f>IF(P190+Q190+R190=0,"",S190/$S$548*100)</f>
        <v/>
      </c>
    </row>
    <row r="191" spans="1:25" ht="13.5" customHeight="1" x14ac:dyDescent="0.2">
      <c r="A191" s="1413" t="s">
        <v>208</v>
      </c>
      <c r="B191" s="1413" t="s">
        <v>114</v>
      </c>
      <c r="C191" s="178" t="s">
        <v>13</v>
      </c>
      <c r="D191" s="190">
        <v>0</v>
      </c>
      <c r="E191" s="190">
        <v>0</v>
      </c>
      <c r="F191" s="190">
        <v>1</v>
      </c>
      <c r="G191" s="190">
        <v>0</v>
      </c>
      <c r="H191" s="190">
        <v>0</v>
      </c>
      <c r="I191" s="190">
        <v>0</v>
      </c>
      <c r="J191" s="202">
        <v>0</v>
      </c>
      <c r="K191" s="204"/>
      <c r="L191" s="204"/>
      <c r="M191" s="204"/>
      <c r="N191" s="204"/>
      <c r="O191" s="204"/>
      <c r="P191" s="204"/>
      <c r="Q191" s="204"/>
      <c r="R191" s="205"/>
      <c r="S191" s="206" t="e">
        <f t="shared" si="2"/>
        <v>#DIV/0!</v>
      </c>
      <c r="T191" s="199" t="str">
        <f>IF(P191+Q191+R191=0,"",S191/$S$547*100)</f>
        <v/>
      </c>
    </row>
    <row r="192" spans="1:25" ht="13.5" customHeight="1" x14ac:dyDescent="0.2">
      <c r="A192" s="1414"/>
      <c r="B192" s="1414"/>
      <c r="C192" s="189" t="s">
        <v>14</v>
      </c>
      <c r="D192" s="190">
        <v>0</v>
      </c>
      <c r="E192" s="190">
        <v>0</v>
      </c>
      <c r="F192" s="190">
        <v>1</v>
      </c>
      <c r="G192" s="190">
        <v>0</v>
      </c>
      <c r="H192" s="190">
        <v>0</v>
      </c>
      <c r="I192" s="190">
        <v>0</v>
      </c>
      <c r="J192" s="202">
        <v>0</v>
      </c>
      <c r="K192" s="204"/>
      <c r="L192" s="204"/>
      <c r="M192" s="204"/>
      <c r="N192" s="204"/>
      <c r="O192" s="204"/>
      <c r="P192" s="204"/>
      <c r="Q192" s="204"/>
      <c r="R192" s="205"/>
      <c r="S192" s="206" t="e">
        <f t="shared" si="2"/>
        <v>#DIV/0!</v>
      </c>
      <c r="T192" s="199" t="str">
        <f>IF(P192+Q192+R192=0,"",S192/$S$548*100)</f>
        <v/>
      </c>
    </row>
    <row r="193" spans="1:20" ht="13.5" customHeight="1" x14ac:dyDescent="0.2">
      <c r="A193" s="1413" t="s">
        <v>210</v>
      </c>
      <c r="B193" s="1424" t="s">
        <v>650</v>
      </c>
      <c r="C193" s="189" t="s">
        <v>14</v>
      </c>
      <c r="D193" s="190"/>
      <c r="E193" s="190"/>
      <c r="F193" s="190"/>
      <c r="G193" s="190"/>
      <c r="H193" s="190"/>
      <c r="I193" s="190"/>
      <c r="J193" s="202"/>
      <c r="K193" s="204"/>
      <c r="L193" s="204"/>
      <c r="M193" s="204"/>
      <c r="N193" s="204"/>
      <c r="O193" s="204">
        <v>1</v>
      </c>
      <c r="P193" s="204"/>
      <c r="Q193" s="204"/>
      <c r="R193" s="205"/>
      <c r="S193" s="206" t="e">
        <f t="shared" si="2"/>
        <v>#DIV/0!</v>
      </c>
      <c r="T193" s="199" t="str">
        <f>IF(P193+Q193+R193=0,"",S193/$S$547*100)</f>
        <v/>
      </c>
    </row>
    <row r="194" spans="1:20" ht="13.5" customHeight="1" thickBot="1" x14ac:dyDescent="0.25">
      <c r="A194" s="1414"/>
      <c r="B194" s="1425"/>
      <c r="C194" s="189" t="s">
        <v>14</v>
      </c>
      <c r="D194" s="190"/>
      <c r="E194" s="190"/>
      <c r="F194" s="190"/>
      <c r="G194" s="190"/>
      <c r="H194" s="190"/>
      <c r="I194" s="190"/>
      <c r="J194" s="202"/>
      <c r="K194" s="204"/>
      <c r="L194" s="204"/>
      <c r="M194" s="204"/>
      <c r="N194" s="204"/>
      <c r="O194" s="204">
        <v>1</v>
      </c>
      <c r="P194" s="204"/>
      <c r="Q194" s="204"/>
      <c r="R194" s="205"/>
      <c r="S194" s="206" t="e">
        <f t="shared" si="2"/>
        <v>#DIV/0!</v>
      </c>
      <c r="T194" s="199" t="str">
        <f>IF(P194+Q194+R194=0,"",S194/$S$548*100)</f>
        <v/>
      </c>
    </row>
    <row r="195" spans="1:20" ht="13.5" customHeight="1" x14ac:dyDescent="0.2">
      <c r="A195" s="1417" t="s">
        <v>651</v>
      </c>
      <c r="B195" s="1418"/>
      <c r="C195" s="214" t="s">
        <v>13</v>
      </c>
      <c r="D195" s="263">
        <v>785</v>
      </c>
      <c r="E195" s="263">
        <v>1444</v>
      </c>
      <c r="F195" s="263">
        <v>1599</v>
      </c>
      <c r="G195" s="263">
        <v>2211</v>
      </c>
      <c r="H195" s="263">
        <v>2468</v>
      </c>
      <c r="I195" s="263">
        <v>3326</v>
      </c>
      <c r="J195" s="239">
        <v>4269</v>
      </c>
      <c r="K195" s="239">
        <v>4854</v>
      </c>
      <c r="L195" s="239">
        <v>5420</v>
      </c>
      <c r="M195" s="239">
        <v>4754</v>
      </c>
      <c r="N195" s="239">
        <v>4508</v>
      </c>
      <c r="O195" s="239">
        <v>4081</v>
      </c>
      <c r="P195" s="239">
        <v>3747</v>
      </c>
      <c r="Q195" s="239">
        <v>3466</v>
      </c>
      <c r="R195" s="271">
        <v>2563</v>
      </c>
      <c r="S195" s="242">
        <f t="shared" si="2"/>
        <v>3014.5</v>
      </c>
      <c r="T195" s="243">
        <f>IF(P195+Q195+R195=0,"",S195/$S$547*100)</f>
        <v>4.0794094362985565</v>
      </c>
    </row>
    <row r="196" spans="1:20" ht="13.5" customHeight="1" thickBot="1" x14ac:dyDescent="0.25">
      <c r="A196" s="1419"/>
      <c r="B196" s="1420"/>
      <c r="C196" s="221" t="s">
        <v>14</v>
      </c>
      <c r="D196" s="264">
        <v>782</v>
      </c>
      <c r="E196" s="264">
        <v>1445</v>
      </c>
      <c r="F196" s="264">
        <v>1598</v>
      </c>
      <c r="G196" s="264">
        <v>2209</v>
      </c>
      <c r="H196" s="264">
        <v>2469</v>
      </c>
      <c r="I196" s="264">
        <v>3329</v>
      </c>
      <c r="J196" s="245">
        <v>4269</v>
      </c>
      <c r="K196" s="245">
        <v>4853</v>
      </c>
      <c r="L196" s="245">
        <v>5418</v>
      </c>
      <c r="M196" s="245">
        <v>4755</v>
      </c>
      <c r="N196" s="245">
        <v>4513</v>
      </c>
      <c r="O196" s="245">
        <v>4076</v>
      </c>
      <c r="P196" s="245">
        <v>3753</v>
      </c>
      <c r="Q196" s="245">
        <v>3466</v>
      </c>
      <c r="R196" s="272">
        <v>2568</v>
      </c>
      <c r="S196" s="248">
        <f t="shared" si="2"/>
        <v>3017</v>
      </c>
      <c r="T196" s="249">
        <f>IF(P196+Q196+R196=0,"",S196/$S$548*100)</f>
        <v>6.6698354095968693</v>
      </c>
    </row>
    <row r="197" spans="1:20" ht="13.5" customHeight="1" x14ac:dyDescent="0.2">
      <c r="A197" s="1404" t="s">
        <v>652</v>
      </c>
      <c r="B197" s="1404" t="s">
        <v>155</v>
      </c>
      <c r="C197" s="178" t="s">
        <v>13</v>
      </c>
      <c r="D197" s="180">
        <v>0</v>
      </c>
      <c r="E197" s="180">
        <v>1</v>
      </c>
      <c r="F197" s="180">
        <v>1</v>
      </c>
      <c r="G197" s="180">
        <v>0</v>
      </c>
      <c r="H197" s="180">
        <v>0</v>
      </c>
      <c r="I197" s="180">
        <v>0</v>
      </c>
      <c r="J197" s="266">
        <v>0</v>
      </c>
      <c r="K197" s="268"/>
      <c r="L197" s="268">
        <v>2</v>
      </c>
      <c r="M197" s="268"/>
      <c r="N197" s="268"/>
      <c r="O197" s="268">
        <v>1</v>
      </c>
      <c r="P197" s="268">
        <v>0</v>
      </c>
      <c r="Q197" s="268"/>
      <c r="R197" s="269"/>
      <c r="S197" s="270" t="e">
        <f t="shared" ref="S197:S260" si="3">AVERAGE(Q197:R197)</f>
        <v>#DIV/0!</v>
      </c>
      <c r="T197" s="254" t="str">
        <f>IF(P197+Q197+R197=0,"",S197/$S$547*100)</f>
        <v/>
      </c>
    </row>
    <row r="198" spans="1:20" ht="13.5" customHeight="1" x14ac:dyDescent="0.2">
      <c r="A198" s="1401"/>
      <c r="B198" s="1401"/>
      <c r="C198" s="189" t="s">
        <v>14</v>
      </c>
      <c r="D198" s="180">
        <v>0</v>
      </c>
      <c r="E198" s="180">
        <v>1</v>
      </c>
      <c r="F198" s="180">
        <v>1</v>
      </c>
      <c r="G198" s="180">
        <v>0</v>
      </c>
      <c r="H198" s="180">
        <v>0</v>
      </c>
      <c r="I198" s="180">
        <v>0</v>
      </c>
      <c r="J198" s="266">
        <v>0</v>
      </c>
      <c r="K198" s="268"/>
      <c r="L198" s="268">
        <v>2</v>
      </c>
      <c r="M198" s="268"/>
      <c r="N198" s="268"/>
      <c r="O198" s="268">
        <v>1</v>
      </c>
      <c r="P198" s="268">
        <v>0</v>
      </c>
      <c r="Q198" s="268"/>
      <c r="R198" s="269"/>
      <c r="S198" s="270" t="e">
        <f t="shared" si="3"/>
        <v>#DIV/0!</v>
      </c>
      <c r="T198" s="254" t="str">
        <f>IF(P198+Q198+R198=0,"",S198/$S$548*100)</f>
        <v/>
      </c>
    </row>
    <row r="199" spans="1:20" ht="13.5" customHeight="1" x14ac:dyDescent="0.2">
      <c r="A199" s="1404" t="s">
        <v>220</v>
      </c>
      <c r="B199" s="1404" t="s">
        <v>653</v>
      </c>
      <c r="C199" s="178" t="s">
        <v>13</v>
      </c>
      <c r="D199" s="190">
        <v>2</v>
      </c>
      <c r="E199" s="190">
        <v>1</v>
      </c>
      <c r="F199" s="190">
        <v>2</v>
      </c>
      <c r="G199" s="190">
        <v>5</v>
      </c>
      <c r="H199" s="190">
        <v>5</v>
      </c>
      <c r="I199" s="190">
        <v>3</v>
      </c>
      <c r="J199" s="202">
        <v>1</v>
      </c>
      <c r="K199" s="204">
        <v>1</v>
      </c>
      <c r="L199" s="204">
        <v>1</v>
      </c>
      <c r="M199" s="204">
        <v>1</v>
      </c>
      <c r="N199" s="204">
        <v>2</v>
      </c>
      <c r="O199" s="204">
        <v>3</v>
      </c>
      <c r="P199" s="204">
        <v>3</v>
      </c>
      <c r="Q199" s="204"/>
      <c r="R199" s="205">
        <v>4</v>
      </c>
      <c r="S199" s="206">
        <f t="shared" si="3"/>
        <v>4</v>
      </c>
      <c r="T199" s="199">
        <f>IF(P199+Q199+R199=0,"",S199/$S$547*100)</f>
        <v>5.4130495091040728E-3</v>
      </c>
    </row>
    <row r="200" spans="1:20" ht="13.5" customHeight="1" x14ac:dyDescent="0.2">
      <c r="A200" s="1401"/>
      <c r="B200" s="1401"/>
      <c r="C200" s="189" t="s">
        <v>14</v>
      </c>
      <c r="D200" s="190">
        <v>2</v>
      </c>
      <c r="E200" s="190">
        <v>1</v>
      </c>
      <c r="F200" s="190">
        <v>2</v>
      </c>
      <c r="G200" s="190">
        <v>5</v>
      </c>
      <c r="H200" s="190">
        <v>5</v>
      </c>
      <c r="I200" s="190">
        <v>3</v>
      </c>
      <c r="J200" s="202">
        <v>1</v>
      </c>
      <c r="K200" s="204">
        <v>1</v>
      </c>
      <c r="L200" s="204">
        <v>1</v>
      </c>
      <c r="M200" s="204">
        <v>1</v>
      </c>
      <c r="N200" s="204">
        <v>2</v>
      </c>
      <c r="O200" s="204">
        <v>3</v>
      </c>
      <c r="P200" s="204">
        <v>3</v>
      </c>
      <c r="Q200" s="204"/>
      <c r="R200" s="205">
        <v>4</v>
      </c>
      <c r="S200" s="206">
        <f t="shared" si="3"/>
        <v>4</v>
      </c>
      <c r="T200" s="199">
        <f>IF(P200+Q200+R200=0,"",S200/$S$548*100)</f>
        <v>8.843003526147657E-3</v>
      </c>
    </row>
    <row r="201" spans="1:20" ht="13.5" customHeight="1" x14ac:dyDescent="0.2">
      <c r="A201" s="1404" t="s">
        <v>222</v>
      </c>
      <c r="B201" s="1404" t="s">
        <v>654</v>
      </c>
      <c r="C201" s="178" t="s">
        <v>13</v>
      </c>
      <c r="D201" s="190">
        <v>225</v>
      </c>
      <c r="E201" s="190">
        <v>312</v>
      </c>
      <c r="F201" s="190">
        <v>271</v>
      </c>
      <c r="G201" s="190">
        <v>408</v>
      </c>
      <c r="H201" s="190">
        <v>406</v>
      </c>
      <c r="I201" s="190">
        <v>445</v>
      </c>
      <c r="J201" s="202">
        <v>553</v>
      </c>
      <c r="K201" s="204">
        <v>644</v>
      </c>
      <c r="L201" s="204">
        <v>741</v>
      </c>
      <c r="M201" s="204">
        <v>781</v>
      </c>
      <c r="N201" s="204">
        <v>979</v>
      </c>
      <c r="O201" s="204">
        <v>1099</v>
      </c>
      <c r="P201" s="204">
        <v>1306</v>
      </c>
      <c r="Q201" s="204">
        <v>1211</v>
      </c>
      <c r="R201" s="205">
        <v>789</v>
      </c>
      <c r="S201" s="206">
        <f t="shared" si="3"/>
        <v>1000</v>
      </c>
      <c r="T201" s="199">
        <f>IF(P201+Q201+R201=0,"",S201/$S$547*100)</f>
        <v>1.3532623772760182</v>
      </c>
    </row>
    <row r="202" spans="1:20" ht="13.5" customHeight="1" x14ac:dyDescent="0.2">
      <c r="A202" s="1401"/>
      <c r="B202" s="1401"/>
      <c r="C202" s="189" t="s">
        <v>14</v>
      </c>
      <c r="D202" s="190">
        <v>222</v>
      </c>
      <c r="E202" s="190">
        <v>314</v>
      </c>
      <c r="F202" s="190">
        <v>271</v>
      </c>
      <c r="G202" s="190">
        <v>408</v>
      </c>
      <c r="H202" s="190">
        <v>407</v>
      </c>
      <c r="I202" s="190">
        <v>445</v>
      </c>
      <c r="J202" s="202">
        <v>553</v>
      </c>
      <c r="K202" s="204">
        <v>644</v>
      </c>
      <c r="L202" s="204">
        <v>741</v>
      </c>
      <c r="M202" s="204">
        <v>781</v>
      </c>
      <c r="N202" s="204">
        <v>979</v>
      </c>
      <c r="O202" s="204">
        <v>1098</v>
      </c>
      <c r="P202" s="204">
        <v>1308</v>
      </c>
      <c r="Q202" s="204">
        <v>1210</v>
      </c>
      <c r="R202" s="205">
        <v>790</v>
      </c>
      <c r="S202" s="206">
        <f t="shared" si="3"/>
        <v>1000</v>
      </c>
      <c r="T202" s="199">
        <f>IF(P202+Q202+R202=0,"",S202/$S$548*100)</f>
        <v>2.2107508815369141</v>
      </c>
    </row>
    <row r="203" spans="1:20" ht="13.5" customHeight="1" x14ac:dyDescent="0.2">
      <c r="A203" s="1404" t="s">
        <v>655</v>
      </c>
      <c r="B203" s="1404" t="s">
        <v>656</v>
      </c>
      <c r="C203" s="178" t="s">
        <v>13</v>
      </c>
      <c r="D203" s="190">
        <v>17</v>
      </c>
      <c r="E203" s="190">
        <v>18</v>
      </c>
      <c r="F203" s="190">
        <v>30</v>
      </c>
      <c r="G203" s="190">
        <v>17</v>
      </c>
      <c r="H203" s="190">
        <v>16</v>
      </c>
      <c r="I203" s="190">
        <v>20</v>
      </c>
      <c r="J203" s="202">
        <v>15</v>
      </c>
      <c r="K203" s="204">
        <v>9</v>
      </c>
      <c r="L203" s="204">
        <v>16</v>
      </c>
      <c r="M203" s="204">
        <v>19</v>
      </c>
      <c r="N203" s="204">
        <v>12</v>
      </c>
      <c r="O203" s="204">
        <v>17</v>
      </c>
      <c r="P203" s="204">
        <v>10</v>
      </c>
      <c r="Q203" s="204">
        <v>14</v>
      </c>
      <c r="R203" s="205">
        <v>2</v>
      </c>
      <c r="S203" s="206">
        <f t="shared" si="3"/>
        <v>8</v>
      </c>
      <c r="T203" s="199">
        <f>IF(P203+Q203+R203=0,"",S203/$S$547*100)</f>
        <v>1.0826099018208146E-2</v>
      </c>
    </row>
    <row r="204" spans="1:20" ht="13.5" customHeight="1" x14ac:dyDescent="0.2">
      <c r="A204" s="1401"/>
      <c r="B204" s="1401"/>
      <c r="C204" s="189" t="s">
        <v>14</v>
      </c>
      <c r="D204" s="190">
        <v>17</v>
      </c>
      <c r="E204" s="190">
        <v>18</v>
      </c>
      <c r="F204" s="190">
        <v>30</v>
      </c>
      <c r="G204" s="190">
        <v>17</v>
      </c>
      <c r="H204" s="190">
        <v>16</v>
      </c>
      <c r="I204" s="190">
        <v>20</v>
      </c>
      <c r="J204" s="202">
        <v>15</v>
      </c>
      <c r="K204" s="204">
        <v>9</v>
      </c>
      <c r="L204" s="204">
        <v>16</v>
      </c>
      <c r="M204" s="204">
        <v>19</v>
      </c>
      <c r="N204" s="204">
        <v>12</v>
      </c>
      <c r="O204" s="204">
        <v>17</v>
      </c>
      <c r="P204" s="204">
        <v>10</v>
      </c>
      <c r="Q204" s="204">
        <v>14</v>
      </c>
      <c r="R204" s="205">
        <v>2</v>
      </c>
      <c r="S204" s="206">
        <f t="shared" si="3"/>
        <v>8</v>
      </c>
      <c r="T204" s="199">
        <f>IF(P204+Q204+R204=0,"",S204/$S$548*100)</f>
        <v>1.7686007052295314E-2</v>
      </c>
    </row>
    <row r="205" spans="1:20" ht="13.5" customHeight="1" x14ac:dyDescent="0.2">
      <c r="A205" s="1404" t="s">
        <v>224</v>
      </c>
      <c r="B205" s="1404" t="s">
        <v>657</v>
      </c>
      <c r="C205" s="178" t="s">
        <v>13</v>
      </c>
      <c r="D205" s="190">
        <v>0</v>
      </c>
      <c r="E205" s="190">
        <v>5</v>
      </c>
      <c r="F205" s="190">
        <v>1</v>
      </c>
      <c r="G205" s="190">
        <v>3</v>
      </c>
      <c r="H205" s="190">
        <v>2</v>
      </c>
      <c r="I205" s="190">
        <v>0</v>
      </c>
      <c r="J205" s="202">
        <v>0</v>
      </c>
      <c r="K205" s="204"/>
      <c r="L205" s="204"/>
      <c r="M205" s="204"/>
      <c r="N205" s="204"/>
      <c r="O205" s="204">
        <v>1</v>
      </c>
      <c r="P205" s="204">
        <v>0</v>
      </c>
      <c r="Q205" s="204"/>
      <c r="R205" s="205"/>
      <c r="S205" s="206" t="e">
        <f t="shared" si="3"/>
        <v>#DIV/0!</v>
      </c>
      <c r="T205" s="199" t="str">
        <f>IF(P205+Q205+R205=0,"",S205/$S$547*100)</f>
        <v/>
      </c>
    </row>
    <row r="206" spans="1:20" ht="13.5" customHeight="1" x14ac:dyDescent="0.2">
      <c r="A206" s="1401"/>
      <c r="B206" s="1401"/>
      <c r="C206" s="189" t="s">
        <v>14</v>
      </c>
      <c r="D206" s="190">
        <v>0</v>
      </c>
      <c r="E206" s="190">
        <v>5</v>
      </c>
      <c r="F206" s="190">
        <v>1</v>
      </c>
      <c r="G206" s="190">
        <v>3</v>
      </c>
      <c r="H206" s="190">
        <v>2</v>
      </c>
      <c r="I206" s="190">
        <v>0</v>
      </c>
      <c r="J206" s="202">
        <v>0</v>
      </c>
      <c r="K206" s="204"/>
      <c r="L206" s="204"/>
      <c r="M206" s="204"/>
      <c r="N206" s="204"/>
      <c r="O206" s="204">
        <v>1</v>
      </c>
      <c r="P206" s="204">
        <v>0</v>
      </c>
      <c r="Q206" s="204"/>
      <c r="R206" s="205"/>
      <c r="S206" s="206" t="e">
        <f t="shared" si="3"/>
        <v>#DIV/0!</v>
      </c>
      <c r="T206" s="199" t="str">
        <f>IF(P206+Q206+R206=0,"",S206/$S$548*100)</f>
        <v/>
      </c>
    </row>
    <row r="207" spans="1:20" ht="13.5" customHeight="1" x14ac:dyDescent="0.2">
      <c r="A207" s="1404" t="s">
        <v>226</v>
      </c>
      <c r="B207" s="1404" t="s">
        <v>658</v>
      </c>
      <c r="C207" s="178" t="s">
        <v>13</v>
      </c>
      <c r="D207" s="190">
        <v>6</v>
      </c>
      <c r="E207" s="190">
        <v>4</v>
      </c>
      <c r="F207" s="190">
        <v>6</v>
      </c>
      <c r="G207" s="190">
        <v>19</v>
      </c>
      <c r="H207" s="190">
        <v>4</v>
      </c>
      <c r="I207" s="190">
        <v>1</v>
      </c>
      <c r="J207" s="202">
        <v>6</v>
      </c>
      <c r="K207" s="204">
        <v>1</v>
      </c>
      <c r="L207" s="204"/>
      <c r="M207" s="204">
        <v>1</v>
      </c>
      <c r="N207" s="204">
        <v>3</v>
      </c>
      <c r="O207" s="204">
        <v>0</v>
      </c>
      <c r="P207" s="204">
        <v>3</v>
      </c>
      <c r="Q207" s="204">
        <v>6</v>
      </c>
      <c r="R207" s="205"/>
      <c r="S207" s="206">
        <f t="shared" si="3"/>
        <v>6</v>
      </c>
      <c r="T207" s="199">
        <f>IF(P207+Q207+R207=0,"",S207/$S$547*100)</f>
        <v>8.1195742636561083E-3</v>
      </c>
    </row>
    <row r="208" spans="1:20" ht="13.5" customHeight="1" x14ac:dyDescent="0.2">
      <c r="A208" s="1401"/>
      <c r="B208" s="1401"/>
      <c r="C208" s="189" t="s">
        <v>14</v>
      </c>
      <c r="D208" s="190">
        <v>6</v>
      </c>
      <c r="E208" s="190">
        <v>4</v>
      </c>
      <c r="F208" s="190">
        <v>6</v>
      </c>
      <c r="G208" s="190">
        <v>19</v>
      </c>
      <c r="H208" s="190">
        <v>4</v>
      </c>
      <c r="I208" s="190">
        <v>1</v>
      </c>
      <c r="J208" s="202">
        <v>6</v>
      </c>
      <c r="K208" s="204">
        <v>1</v>
      </c>
      <c r="L208" s="204"/>
      <c r="M208" s="204"/>
      <c r="N208" s="204">
        <v>3</v>
      </c>
      <c r="O208" s="204">
        <v>0</v>
      </c>
      <c r="P208" s="204">
        <v>3</v>
      </c>
      <c r="Q208" s="204">
        <v>6</v>
      </c>
      <c r="R208" s="205"/>
      <c r="S208" s="206">
        <f t="shared" si="3"/>
        <v>6</v>
      </c>
      <c r="T208" s="199">
        <f>IF(P208+Q208+R208=0,"",S208/$S$548*100)</f>
        <v>1.3264505289221483E-2</v>
      </c>
    </row>
    <row r="209" spans="1:20" ht="13.5" customHeight="1" x14ac:dyDescent="0.2">
      <c r="A209" s="1404" t="s">
        <v>659</v>
      </c>
      <c r="B209" s="1415" t="s">
        <v>660</v>
      </c>
      <c r="C209" s="178" t="s">
        <v>13</v>
      </c>
      <c r="D209" s="190">
        <v>505</v>
      </c>
      <c r="E209" s="190">
        <v>1037</v>
      </c>
      <c r="F209" s="190">
        <v>1209</v>
      </c>
      <c r="G209" s="190">
        <v>1224</v>
      </c>
      <c r="H209" s="190">
        <v>1304</v>
      </c>
      <c r="I209" s="190">
        <v>1619</v>
      </c>
      <c r="J209" s="202">
        <v>2107</v>
      </c>
      <c r="K209" s="204">
        <v>2233</v>
      </c>
      <c r="L209" s="204">
        <v>2581</v>
      </c>
      <c r="M209" s="204">
        <v>2055</v>
      </c>
      <c r="N209" s="204">
        <v>1762</v>
      </c>
      <c r="O209" s="204">
        <v>1478</v>
      </c>
      <c r="P209" s="204">
        <v>1285</v>
      </c>
      <c r="Q209" s="204">
        <v>1280</v>
      </c>
      <c r="R209" s="205">
        <v>1058</v>
      </c>
      <c r="S209" s="206">
        <f t="shared" si="3"/>
        <v>1169</v>
      </c>
      <c r="T209" s="199">
        <f>IF(P209+Q209+R209=0,"",S209/$S$547*100)</f>
        <v>1.5819637190356652</v>
      </c>
    </row>
    <row r="210" spans="1:20" ht="13.5" customHeight="1" x14ac:dyDescent="0.2">
      <c r="A210" s="1401"/>
      <c r="B210" s="1416"/>
      <c r="C210" s="189" t="s">
        <v>14</v>
      </c>
      <c r="D210" s="190">
        <v>505</v>
      </c>
      <c r="E210" s="190">
        <v>1036</v>
      </c>
      <c r="F210" s="190">
        <v>1208</v>
      </c>
      <c r="G210" s="190">
        <v>1223</v>
      </c>
      <c r="H210" s="190">
        <v>1304</v>
      </c>
      <c r="I210" s="190">
        <v>1620</v>
      </c>
      <c r="J210" s="202">
        <v>2107</v>
      </c>
      <c r="K210" s="204">
        <v>2234</v>
      </c>
      <c r="L210" s="204">
        <v>2581</v>
      </c>
      <c r="M210" s="204">
        <v>2056</v>
      </c>
      <c r="N210" s="204">
        <v>1764</v>
      </c>
      <c r="O210" s="204">
        <v>1475</v>
      </c>
      <c r="P210" s="204">
        <v>1286</v>
      </c>
      <c r="Q210" s="204">
        <v>1280</v>
      </c>
      <c r="R210" s="205">
        <v>1062</v>
      </c>
      <c r="S210" s="206">
        <f t="shared" si="3"/>
        <v>1171</v>
      </c>
      <c r="T210" s="199">
        <f>IF(P210+Q210+R210=0,"",S210/$S$548*100)</f>
        <v>2.5887892822797265</v>
      </c>
    </row>
    <row r="211" spans="1:20" ht="13.5" customHeight="1" x14ac:dyDescent="0.2">
      <c r="A211" s="1404" t="s">
        <v>661</v>
      </c>
      <c r="B211" s="1404" t="s">
        <v>662</v>
      </c>
      <c r="C211" s="178" t="s">
        <v>13</v>
      </c>
      <c r="D211" s="190">
        <v>18</v>
      </c>
      <c r="E211" s="190">
        <v>27</v>
      </c>
      <c r="F211" s="190">
        <v>29</v>
      </c>
      <c r="G211" s="190">
        <v>26</v>
      </c>
      <c r="H211" s="190">
        <v>53</v>
      </c>
      <c r="I211" s="190">
        <v>37</v>
      </c>
      <c r="J211" s="202">
        <v>47</v>
      </c>
      <c r="K211" s="204">
        <v>30</v>
      </c>
      <c r="L211" s="204">
        <v>26</v>
      </c>
      <c r="M211" s="204">
        <v>44</v>
      </c>
      <c r="N211" s="204">
        <v>48</v>
      </c>
      <c r="O211" s="204">
        <v>40</v>
      </c>
      <c r="P211" s="204">
        <v>36</v>
      </c>
      <c r="Q211" s="204">
        <v>28</v>
      </c>
      <c r="R211" s="205">
        <v>29</v>
      </c>
      <c r="S211" s="206">
        <f t="shared" si="3"/>
        <v>28.5</v>
      </c>
      <c r="T211" s="199">
        <f>IF(P211+Q211+R211=0,"",S211/$S$547*100)</f>
        <v>3.856797775236652E-2</v>
      </c>
    </row>
    <row r="212" spans="1:20" ht="13.5" customHeight="1" x14ac:dyDescent="0.2">
      <c r="A212" s="1401"/>
      <c r="B212" s="1401"/>
      <c r="C212" s="189" t="s">
        <v>14</v>
      </c>
      <c r="D212" s="190">
        <v>18</v>
      </c>
      <c r="E212" s="190">
        <v>27</v>
      </c>
      <c r="F212" s="190">
        <v>29</v>
      </c>
      <c r="G212" s="190">
        <v>25</v>
      </c>
      <c r="H212" s="190">
        <v>53</v>
      </c>
      <c r="I212" s="190">
        <v>37</v>
      </c>
      <c r="J212" s="202">
        <v>46</v>
      </c>
      <c r="K212" s="204">
        <v>30</v>
      </c>
      <c r="L212" s="204">
        <v>25</v>
      </c>
      <c r="M212" s="204">
        <v>44</v>
      </c>
      <c r="N212" s="204">
        <v>47</v>
      </c>
      <c r="O212" s="204">
        <v>40</v>
      </c>
      <c r="P212" s="204">
        <v>36</v>
      </c>
      <c r="Q212" s="204">
        <v>29</v>
      </c>
      <c r="R212" s="205">
        <v>29</v>
      </c>
      <c r="S212" s="206">
        <f t="shared" si="3"/>
        <v>29</v>
      </c>
      <c r="T212" s="199">
        <f>IF(P212+Q212+R212=0,"",S212/$S$548*100)</f>
        <v>6.4111775564570511E-2</v>
      </c>
    </row>
    <row r="213" spans="1:20" ht="13.5" customHeight="1" x14ac:dyDescent="0.2">
      <c r="A213" s="1404" t="s">
        <v>230</v>
      </c>
      <c r="B213" s="1415" t="s">
        <v>663</v>
      </c>
      <c r="C213" s="178" t="s">
        <v>13</v>
      </c>
      <c r="D213" s="190">
        <v>12</v>
      </c>
      <c r="E213" s="190">
        <v>39</v>
      </c>
      <c r="F213" s="190">
        <v>50</v>
      </c>
      <c r="G213" s="190">
        <v>66</v>
      </c>
      <c r="H213" s="190">
        <v>66</v>
      </c>
      <c r="I213" s="190">
        <v>83</v>
      </c>
      <c r="J213" s="202">
        <v>77</v>
      </c>
      <c r="K213" s="204">
        <v>79</v>
      </c>
      <c r="L213" s="204">
        <v>68</v>
      </c>
      <c r="M213" s="204">
        <v>55</v>
      </c>
      <c r="N213" s="204">
        <v>55</v>
      </c>
      <c r="O213" s="204">
        <v>42</v>
      </c>
      <c r="P213" s="204">
        <v>44</v>
      </c>
      <c r="Q213" s="204">
        <v>52</v>
      </c>
      <c r="R213" s="205">
        <v>59</v>
      </c>
      <c r="S213" s="206">
        <f t="shared" si="3"/>
        <v>55.5</v>
      </c>
      <c r="T213" s="199">
        <f>IF(P213+Q213+R213=0,"",S213/$S$547*100)</f>
        <v>7.510606193881901E-2</v>
      </c>
    </row>
    <row r="214" spans="1:20" ht="13.5" customHeight="1" x14ac:dyDescent="0.2">
      <c r="A214" s="1401"/>
      <c r="B214" s="1416"/>
      <c r="C214" s="189" t="s">
        <v>14</v>
      </c>
      <c r="D214" s="229">
        <v>12</v>
      </c>
      <c r="E214" s="229">
        <v>39</v>
      </c>
      <c r="F214" s="229">
        <v>50</v>
      </c>
      <c r="G214" s="229">
        <v>66</v>
      </c>
      <c r="H214" s="229">
        <v>66</v>
      </c>
      <c r="I214" s="229">
        <v>83</v>
      </c>
      <c r="J214" s="230">
        <v>78</v>
      </c>
      <c r="K214" s="232">
        <v>78</v>
      </c>
      <c r="L214" s="232">
        <v>68</v>
      </c>
      <c r="M214" s="232">
        <v>55</v>
      </c>
      <c r="N214" s="232">
        <v>55</v>
      </c>
      <c r="O214" s="232">
        <v>41</v>
      </c>
      <c r="P214" s="232">
        <v>44</v>
      </c>
      <c r="Q214" s="232">
        <v>52</v>
      </c>
      <c r="R214" s="233">
        <v>59</v>
      </c>
      <c r="S214" s="234">
        <f t="shared" si="3"/>
        <v>55.5</v>
      </c>
      <c r="T214" s="235">
        <f>IF(P214+Q214+R214=0,"",S214/$S$548*100)</f>
        <v>0.12269667392529873</v>
      </c>
    </row>
    <row r="215" spans="1:20" ht="13.5" customHeight="1" x14ac:dyDescent="0.2">
      <c r="A215" s="1404" t="s">
        <v>664</v>
      </c>
      <c r="B215" s="1404" t="s">
        <v>665</v>
      </c>
      <c r="C215" s="178" t="s">
        <v>13</v>
      </c>
      <c r="D215" s="290" t="s">
        <v>644</v>
      </c>
      <c r="E215" s="290" t="s">
        <v>644</v>
      </c>
      <c r="F215" s="290" t="s">
        <v>644</v>
      </c>
      <c r="G215" s="229">
        <v>443</v>
      </c>
      <c r="H215" s="229">
        <v>612</v>
      </c>
      <c r="I215" s="229">
        <v>1118</v>
      </c>
      <c r="J215" s="230">
        <v>1463</v>
      </c>
      <c r="K215" s="232">
        <v>1857</v>
      </c>
      <c r="L215" s="232">
        <v>1985</v>
      </c>
      <c r="M215" s="232">
        <v>1798</v>
      </c>
      <c r="N215" s="232">
        <v>1647</v>
      </c>
      <c r="O215" s="232">
        <v>1400</v>
      </c>
      <c r="P215" s="232">
        <v>1060</v>
      </c>
      <c r="Q215" s="232">
        <v>875</v>
      </c>
      <c r="R215" s="233">
        <v>622</v>
      </c>
      <c r="S215" s="234">
        <f t="shared" si="3"/>
        <v>748.5</v>
      </c>
      <c r="T215" s="235">
        <f>IF(P215+Q215+R215=0,"",S215/$S$547*100)</f>
        <v>1.0129168893910996</v>
      </c>
    </row>
    <row r="216" spans="1:20" ht="13.5" customHeight="1" thickBot="1" x14ac:dyDescent="0.25">
      <c r="A216" s="1401"/>
      <c r="B216" s="1401"/>
      <c r="C216" s="189" t="s">
        <v>14</v>
      </c>
      <c r="D216" s="291" t="s">
        <v>644</v>
      </c>
      <c r="E216" s="291" t="s">
        <v>644</v>
      </c>
      <c r="F216" s="291" t="s">
        <v>644</v>
      </c>
      <c r="G216" s="207">
        <v>443</v>
      </c>
      <c r="H216" s="207">
        <v>612</v>
      </c>
      <c r="I216" s="207">
        <v>1120</v>
      </c>
      <c r="J216" s="208">
        <v>1463</v>
      </c>
      <c r="K216" s="210">
        <v>1856</v>
      </c>
      <c r="L216" s="210">
        <v>1984</v>
      </c>
      <c r="M216" s="210">
        <v>1799</v>
      </c>
      <c r="N216" s="210">
        <v>1651</v>
      </c>
      <c r="O216" s="210">
        <v>1400</v>
      </c>
      <c r="P216" s="210">
        <v>1063</v>
      </c>
      <c r="Q216" s="210">
        <v>875</v>
      </c>
      <c r="R216" s="211">
        <v>622</v>
      </c>
      <c r="S216" s="212">
        <f t="shared" si="3"/>
        <v>748.5</v>
      </c>
      <c r="T216" s="213">
        <f>IF(P216+Q216+R216=0,"",S216/$S$548*100)</f>
        <v>1.6547470348303801</v>
      </c>
    </row>
    <row r="217" spans="1:20" ht="13.5" customHeight="1" x14ac:dyDescent="0.2">
      <c r="A217" s="1396" t="s">
        <v>666</v>
      </c>
      <c r="B217" s="1397"/>
      <c r="C217" s="214" t="s">
        <v>13</v>
      </c>
      <c r="D217" s="237">
        <v>32182</v>
      </c>
      <c r="E217" s="237">
        <v>30789</v>
      </c>
      <c r="F217" s="237">
        <v>36555</v>
      </c>
      <c r="G217" s="237">
        <v>45090</v>
      </c>
      <c r="H217" s="237">
        <v>45511</v>
      </c>
      <c r="I217" s="237">
        <v>48268</v>
      </c>
      <c r="J217" s="238">
        <v>52261</v>
      </c>
      <c r="K217" s="239">
        <v>45578</v>
      </c>
      <c r="L217" s="239">
        <v>45292</v>
      </c>
      <c r="M217" s="239">
        <v>41731</v>
      </c>
      <c r="N217" s="239">
        <v>39840</v>
      </c>
      <c r="O217" s="239">
        <v>37788</v>
      </c>
      <c r="P217" s="239">
        <v>39978</v>
      </c>
      <c r="Q217" s="239">
        <v>43184</v>
      </c>
      <c r="R217" s="271">
        <v>43502</v>
      </c>
      <c r="S217" s="242">
        <f t="shared" si="3"/>
        <v>43343</v>
      </c>
      <c r="T217" s="243">
        <f>IF(P217+Q217+R217=0,"",S217/$S$547*100)</f>
        <v>58.654451218274453</v>
      </c>
    </row>
    <row r="218" spans="1:20" ht="13.5" customHeight="1" thickBot="1" x14ac:dyDescent="0.25">
      <c r="A218" s="1398"/>
      <c r="B218" s="1399"/>
      <c r="C218" s="221" t="s">
        <v>14</v>
      </c>
      <c r="D218" s="222">
        <v>16144</v>
      </c>
      <c r="E218" s="222">
        <v>16207</v>
      </c>
      <c r="F218" s="222">
        <v>17129</v>
      </c>
      <c r="G218" s="222">
        <v>19703</v>
      </c>
      <c r="H218" s="222">
        <v>19531</v>
      </c>
      <c r="I218" s="222">
        <v>19733</v>
      </c>
      <c r="J218" s="244">
        <v>21889</v>
      </c>
      <c r="K218" s="245">
        <v>19947</v>
      </c>
      <c r="L218" s="245">
        <v>19634</v>
      </c>
      <c r="M218" s="245">
        <v>17340</v>
      </c>
      <c r="N218" s="245">
        <v>17226</v>
      </c>
      <c r="O218" s="245">
        <v>14850</v>
      </c>
      <c r="P218" s="245">
        <v>16041</v>
      </c>
      <c r="Q218" s="245">
        <v>15895</v>
      </c>
      <c r="R218" s="272">
        <v>14466</v>
      </c>
      <c r="S218" s="248">
        <f t="shared" si="3"/>
        <v>15180.5</v>
      </c>
      <c r="T218" s="249">
        <f>IF(P218+Q218+R218=0,"",S218/$S$548*100)</f>
        <v>33.56030375717112</v>
      </c>
    </row>
    <row r="219" spans="1:20" ht="13.5" customHeight="1" x14ac:dyDescent="0.2">
      <c r="A219" s="1413" t="s">
        <v>232</v>
      </c>
      <c r="B219" s="1424" t="s">
        <v>667</v>
      </c>
      <c r="C219" s="178" t="s">
        <v>13</v>
      </c>
      <c r="D219" s="180">
        <v>8403</v>
      </c>
      <c r="E219" s="180">
        <v>8580</v>
      </c>
      <c r="F219" s="180">
        <v>10994</v>
      </c>
      <c r="G219" s="180">
        <v>13271</v>
      </c>
      <c r="H219" s="180">
        <v>12867</v>
      </c>
      <c r="I219" s="180">
        <v>14421</v>
      </c>
      <c r="J219" s="273">
        <v>15085</v>
      </c>
      <c r="K219" s="274">
        <v>13807</v>
      </c>
      <c r="L219" s="292">
        <v>14231</v>
      </c>
      <c r="M219" s="292">
        <v>13400</v>
      </c>
      <c r="N219" s="292">
        <v>13069</v>
      </c>
      <c r="O219" s="292">
        <v>12378</v>
      </c>
      <c r="P219" s="292">
        <v>13296</v>
      </c>
      <c r="Q219" s="292">
        <v>15208</v>
      </c>
      <c r="R219" s="293">
        <v>16090</v>
      </c>
      <c r="S219" s="270">
        <f t="shared" si="3"/>
        <v>15649</v>
      </c>
      <c r="T219" s="254">
        <f>IF(P219+Q219+R219=0,"",S219/$S$547*100)</f>
        <v>21.177202941992405</v>
      </c>
    </row>
    <row r="220" spans="1:20" ht="13.5" customHeight="1" x14ac:dyDescent="0.2">
      <c r="A220" s="1426"/>
      <c r="B220" s="1427"/>
      <c r="C220" s="294" t="s">
        <v>14</v>
      </c>
      <c r="D220" s="256">
        <v>3553</v>
      </c>
      <c r="E220" s="256">
        <v>4165</v>
      </c>
      <c r="F220" s="256">
        <v>4537</v>
      </c>
      <c r="G220" s="256">
        <v>5025</v>
      </c>
      <c r="H220" s="256">
        <v>4719</v>
      </c>
      <c r="I220" s="256">
        <v>4832</v>
      </c>
      <c r="J220" s="295">
        <v>5169</v>
      </c>
      <c r="K220" s="296">
        <v>5191</v>
      </c>
      <c r="L220" s="297">
        <v>4893</v>
      </c>
      <c r="M220" s="297">
        <v>4461</v>
      </c>
      <c r="N220" s="297">
        <v>4520</v>
      </c>
      <c r="O220" s="297">
        <v>3908</v>
      </c>
      <c r="P220" s="297">
        <v>4328</v>
      </c>
      <c r="Q220" s="297">
        <v>4609</v>
      </c>
      <c r="R220" s="298">
        <v>4398</v>
      </c>
      <c r="S220" s="261">
        <f t="shared" si="3"/>
        <v>4503.5</v>
      </c>
      <c r="T220" s="254">
        <f>IF(P220+Q220+R220=0,"",S220/$S$548*100)</f>
        <v>9.9561165950014914</v>
      </c>
    </row>
    <row r="221" spans="1:20" ht="13.5" customHeight="1" x14ac:dyDescent="0.2">
      <c r="A221" s="1413" t="s">
        <v>234</v>
      </c>
      <c r="B221" s="1424" t="s">
        <v>668</v>
      </c>
      <c r="C221" s="189" t="s">
        <v>13</v>
      </c>
      <c r="D221" s="299">
        <v>16437</v>
      </c>
      <c r="E221" s="299">
        <v>15759</v>
      </c>
      <c r="F221" s="299">
        <v>18958</v>
      </c>
      <c r="G221" s="299">
        <v>23865</v>
      </c>
      <c r="H221" s="299">
        <v>24922</v>
      </c>
      <c r="I221" s="299">
        <v>26089</v>
      </c>
      <c r="J221" s="300">
        <v>28665</v>
      </c>
      <c r="K221" s="301">
        <v>23532</v>
      </c>
      <c r="L221" s="302">
        <v>22546</v>
      </c>
      <c r="M221" s="301">
        <v>21181</v>
      </c>
      <c r="N221" s="301">
        <v>19303</v>
      </c>
      <c r="O221" s="301">
        <v>18777</v>
      </c>
      <c r="P221" s="301">
        <v>20128</v>
      </c>
      <c r="Q221" s="301">
        <v>21282</v>
      </c>
      <c r="R221" s="303">
        <v>21527</v>
      </c>
      <c r="S221" s="206">
        <f t="shared" si="3"/>
        <v>21404.5</v>
      </c>
      <c r="T221" s="199">
        <f>IF(P221+Q221+R221=0,"",S221/$S$547*100)</f>
        <v>28.965904554404531</v>
      </c>
    </row>
    <row r="222" spans="1:20" ht="13.5" customHeight="1" x14ac:dyDescent="0.2">
      <c r="A222" s="1414"/>
      <c r="B222" s="1425"/>
      <c r="C222" s="189" t="s">
        <v>14</v>
      </c>
      <c r="D222" s="299">
        <v>6014</v>
      </c>
      <c r="E222" s="299">
        <v>6238</v>
      </c>
      <c r="F222" s="299">
        <v>5062</v>
      </c>
      <c r="G222" s="299">
        <v>8300</v>
      </c>
      <c r="H222" s="299">
        <v>8521</v>
      </c>
      <c r="I222" s="299">
        <v>8635</v>
      </c>
      <c r="J222" s="300">
        <v>9946</v>
      </c>
      <c r="K222" s="301">
        <v>8168</v>
      </c>
      <c r="L222" s="302">
        <v>7731</v>
      </c>
      <c r="M222" s="301">
        <v>7145</v>
      </c>
      <c r="N222" s="301">
        <v>6800</v>
      </c>
      <c r="O222" s="301">
        <v>5950</v>
      </c>
      <c r="P222" s="301">
        <v>6527</v>
      </c>
      <c r="Q222" s="301">
        <v>6211</v>
      </c>
      <c r="R222" s="303">
        <v>5863</v>
      </c>
      <c r="S222" s="206">
        <f t="shared" si="3"/>
        <v>6037</v>
      </c>
      <c r="T222" s="199">
        <f>IF(P222+Q222+R222=0,"",S222/$S$548*100)</f>
        <v>13.346303071838349</v>
      </c>
    </row>
    <row r="223" spans="1:20" ht="13.5" customHeight="1" x14ac:dyDescent="0.2">
      <c r="A223" s="1426" t="s">
        <v>669</v>
      </c>
      <c r="B223" s="1427" t="s">
        <v>670</v>
      </c>
      <c r="C223" s="178" t="s">
        <v>13</v>
      </c>
      <c r="D223" s="180">
        <v>15234</v>
      </c>
      <c r="E223" s="180">
        <v>14453</v>
      </c>
      <c r="F223" s="180">
        <v>17306</v>
      </c>
      <c r="G223" s="180">
        <v>19005</v>
      </c>
      <c r="H223" s="180">
        <v>19212</v>
      </c>
      <c r="I223" s="180">
        <v>19773</v>
      </c>
      <c r="J223" s="273">
        <v>22045</v>
      </c>
      <c r="K223" s="274">
        <v>17783</v>
      </c>
      <c r="L223" s="274">
        <v>17205</v>
      </c>
      <c r="M223" s="274">
        <v>16007</v>
      </c>
      <c r="N223" s="274">
        <v>15070</v>
      </c>
      <c r="O223" s="274">
        <v>14736</v>
      </c>
      <c r="P223" s="274">
        <v>16242</v>
      </c>
      <c r="Q223" s="274">
        <v>17085</v>
      </c>
      <c r="R223" s="275">
        <v>17939</v>
      </c>
      <c r="S223" s="270">
        <f t="shared" si="3"/>
        <v>17512</v>
      </c>
      <c r="T223" s="199">
        <f>IF(P223+Q223+R223=0,"",S223/$S$547*100)</f>
        <v>23.698330750857629</v>
      </c>
    </row>
    <row r="224" spans="1:20" ht="13.5" customHeight="1" x14ac:dyDescent="0.2">
      <c r="A224" s="1414"/>
      <c r="B224" s="1425"/>
      <c r="C224" s="189" t="s">
        <v>14</v>
      </c>
      <c r="D224" s="190">
        <v>5778</v>
      </c>
      <c r="E224" s="190">
        <v>5944</v>
      </c>
      <c r="F224" s="190">
        <v>6505</v>
      </c>
      <c r="G224" s="190">
        <v>6704</v>
      </c>
      <c r="H224" s="190">
        <v>6579</v>
      </c>
      <c r="I224" s="190">
        <v>6410</v>
      </c>
      <c r="J224" s="276">
        <v>7665</v>
      </c>
      <c r="K224" s="277">
        <v>6140</v>
      </c>
      <c r="L224" s="277">
        <v>5697</v>
      </c>
      <c r="M224" s="277">
        <v>5196</v>
      </c>
      <c r="N224" s="277">
        <v>5078</v>
      </c>
      <c r="O224" s="277">
        <v>4561</v>
      </c>
      <c r="P224" s="277">
        <v>5113</v>
      </c>
      <c r="Q224" s="277">
        <v>4763</v>
      </c>
      <c r="R224" s="278">
        <v>4690</v>
      </c>
      <c r="S224" s="206">
        <f t="shared" si="3"/>
        <v>4726.5</v>
      </c>
      <c r="T224" s="199">
        <f>IF(P224+Q224+R224=0,"",S224/$S$548*100)</f>
        <v>10.449114041584224</v>
      </c>
    </row>
    <row r="225" spans="1:20" ht="13.5" customHeight="1" x14ac:dyDescent="0.2">
      <c r="A225" s="1413" t="s">
        <v>671</v>
      </c>
      <c r="B225" s="1424" t="s">
        <v>670</v>
      </c>
      <c r="C225" s="178" t="s">
        <v>13</v>
      </c>
      <c r="D225" s="190">
        <v>1192</v>
      </c>
      <c r="E225" s="190">
        <v>1286</v>
      </c>
      <c r="F225" s="190">
        <v>1607</v>
      </c>
      <c r="G225" s="190">
        <v>1359</v>
      </c>
      <c r="H225" s="190">
        <v>1551</v>
      </c>
      <c r="I225" s="190">
        <v>1479</v>
      </c>
      <c r="J225" s="276">
        <v>1512</v>
      </c>
      <c r="K225" s="277">
        <v>1422</v>
      </c>
      <c r="L225" s="277">
        <v>1325</v>
      </c>
      <c r="M225" s="277">
        <v>1219</v>
      </c>
      <c r="N225" s="277">
        <v>981</v>
      </c>
      <c r="O225" s="277">
        <v>942</v>
      </c>
      <c r="P225" s="277">
        <v>803</v>
      </c>
      <c r="Q225" s="277">
        <v>920</v>
      </c>
      <c r="R225" s="278">
        <v>899</v>
      </c>
      <c r="S225" s="206">
        <f t="shared" si="3"/>
        <v>909.5</v>
      </c>
      <c r="T225" s="199">
        <f>IF(P225+Q225+R225=0,"",S225/$S$547*100)</f>
        <v>1.2307921321325386</v>
      </c>
    </row>
    <row r="226" spans="1:20" ht="13.5" customHeight="1" x14ac:dyDescent="0.2">
      <c r="A226" s="1414"/>
      <c r="B226" s="1425"/>
      <c r="C226" s="189" t="s">
        <v>14</v>
      </c>
      <c r="D226" s="190">
        <v>225</v>
      </c>
      <c r="E226" s="190">
        <v>274</v>
      </c>
      <c r="F226" s="190">
        <v>336</v>
      </c>
      <c r="G226" s="190">
        <v>273</v>
      </c>
      <c r="H226" s="190">
        <v>282</v>
      </c>
      <c r="I226" s="190">
        <v>256</v>
      </c>
      <c r="J226" s="276">
        <v>283</v>
      </c>
      <c r="K226" s="277">
        <v>288</v>
      </c>
      <c r="L226" s="277">
        <v>338</v>
      </c>
      <c r="M226" s="277">
        <v>285</v>
      </c>
      <c r="N226" s="277">
        <v>304</v>
      </c>
      <c r="O226" s="277">
        <v>225</v>
      </c>
      <c r="P226" s="277">
        <v>232</v>
      </c>
      <c r="Q226" s="277">
        <v>268</v>
      </c>
      <c r="R226" s="278">
        <v>237</v>
      </c>
      <c r="S226" s="206">
        <f t="shared" si="3"/>
        <v>252.5</v>
      </c>
      <c r="T226" s="199">
        <f>IF(P226+Q226+R226=0,"",S226/$S$548*100)</f>
        <v>0.55821459758807079</v>
      </c>
    </row>
    <row r="227" spans="1:20" ht="13.5" customHeight="1" x14ac:dyDescent="0.2">
      <c r="A227" s="1413" t="s">
        <v>672</v>
      </c>
      <c r="B227" s="1424" t="s">
        <v>670</v>
      </c>
      <c r="C227" s="178" t="s">
        <v>13</v>
      </c>
      <c r="D227" s="190">
        <v>11</v>
      </c>
      <c r="E227" s="190">
        <v>20</v>
      </c>
      <c r="F227" s="190">
        <v>45</v>
      </c>
      <c r="G227" s="190">
        <v>3242</v>
      </c>
      <c r="H227" s="190">
        <v>3853</v>
      </c>
      <c r="I227" s="190">
        <v>4454</v>
      </c>
      <c r="J227" s="276">
        <v>4812</v>
      </c>
      <c r="K227" s="277">
        <v>4183</v>
      </c>
      <c r="L227" s="277">
        <v>3858</v>
      </c>
      <c r="M227" s="277">
        <v>3808</v>
      </c>
      <c r="N227" s="277">
        <v>3106</v>
      </c>
      <c r="O227" s="277">
        <v>2923</v>
      </c>
      <c r="P227" s="277">
        <v>2948</v>
      </c>
      <c r="Q227" s="277">
        <v>3140</v>
      </c>
      <c r="R227" s="278">
        <v>2649</v>
      </c>
      <c r="S227" s="206">
        <f t="shared" si="3"/>
        <v>2894.5</v>
      </c>
      <c r="T227" s="199">
        <f>IF(P227+Q227+R227=0,"",S227/$S$547*100)</f>
        <v>3.9170179510254344</v>
      </c>
    </row>
    <row r="228" spans="1:20" ht="13.5" customHeight="1" x14ac:dyDescent="0.2">
      <c r="A228" s="1414"/>
      <c r="B228" s="1425"/>
      <c r="C228" s="189" t="s">
        <v>14</v>
      </c>
      <c r="D228" s="190">
        <v>11</v>
      </c>
      <c r="E228" s="190">
        <v>20</v>
      </c>
      <c r="F228" s="190">
        <v>41</v>
      </c>
      <c r="G228" s="190">
        <v>1207</v>
      </c>
      <c r="H228" s="190">
        <v>1522</v>
      </c>
      <c r="I228" s="190">
        <v>1758</v>
      </c>
      <c r="J228" s="276">
        <v>1852</v>
      </c>
      <c r="K228" s="277">
        <v>1663</v>
      </c>
      <c r="L228" s="277">
        <v>1625</v>
      </c>
      <c r="M228" s="277">
        <v>1587</v>
      </c>
      <c r="N228" s="277">
        <v>1339</v>
      </c>
      <c r="O228" s="277">
        <v>1083</v>
      </c>
      <c r="P228" s="277">
        <v>1106</v>
      </c>
      <c r="Q228" s="277">
        <v>1120</v>
      </c>
      <c r="R228" s="278">
        <v>917</v>
      </c>
      <c r="S228" s="206">
        <f t="shared" si="3"/>
        <v>1018.5</v>
      </c>
      <c r="T228" s="199">
        <f>IF(P228+Q228+R228=0,"",S228/$S$548*100)</f>
        <v>2.2516497728453468</v>
      </c>
    </row>
    <row r="229" spans="1:20" ht="13.5" customHeight="1" x14ac:dyDescent="0.2">
      <c r="A229" s="1413" t="s">
        <v>673</v>
      </c>
      <c r="B229" s="1424" t="s">
        <v>674</v>
      </c>
      <c r="C229" s="178" t="s">
        <v>13</v>
      </c>
      <c r="D229" s="190">
        <v>0</v>
      </c>
      <c r="E229" s="190">
        <v>0</v>
      </c>
      <c r="F229" s="190">
        <v>0</v>
      </c>
      <c r="G229" s="190">
        <v>259</v>
      </c>
      <c r="H229" s="190">
        <v>306</v>
      </c>
      <c r="I229" s="190">
        <v>383</v>
      </c>
      <c r="J229" s="276">
        <v>296</v>
      </c>
      <c r="K229" s="277">
        <v>144</v>
      </c>
      <c r="L229" s="277">
        <v>158</v>
      </c>
      <c r="M229" s="277">
        <v>147</v>
      </c>
      <c r="N229" s="277">
        <v>146</v>
      </c>
      <c r="O229" s="277">
        <v>176</v>
      </c>
      <c r="P229" s="277">
        <v>135</v>
      </c>
      <c r="Q229" s="277">
        <v>137</v>
      </c>
      <c r="R229" s="278">
        <v>40</v>
      </c>
      <c r="S229" s="206">
        <f t="shared" si="3"/>
        <v>88.5</v>
      </c>
      <c r="T229" s="199">
        <f>IF(P229+Q229+R229=0,"",S229/$S$547*100)</f>
        <v>0.1197637203889276</v>
      </c>
    </row>
    <row r="230" spans="1:20" ht="13.5" customHeight="1" x14ac:dyDescent="0.2">
      <c r="A230" s="1414"/>
      <c r="B230" s="1425"/>
      <c r="C230" s="189" t="s">
        <v>14</v>
      </c>
      <c r="D230" s="190">
        <v>0</v>
      </c>
      <c r="E230" s="190">
        <v>0</v>
      </c>
      <c r="F230" s="190">
        <v>0</v>
      </c>
      <c r="G230" s="190">
        <v>116</v>
      </c>
      <c r="H230" s="190">
        <v>138</v>
      </c>
      <c r="I230" s="190">
        <v>211</v>
      </c>
      <c r="J230" s="276">
        <v>146</v>
      </c>
      <c r="K230" s="277">
        <v>77</v>
      </c>
      <c r="L230" s="277">
        <v>71</v>
      </c>
      <c r="M230" s="277">
        <v>77</v>
      </c>
      <c r="N230" s="277">
        <v>79</v>
      </c>
      <c r="O230" s="277">
        <v>81</v>
      </c>
      <c r="P230" s="277">
        <v>76</v>
      </c>
      <c r="Q230" s="277">
        <v>60</v>
      </c>
      <c r="R230" s="278">
        <v>19</v>
      </c>
      <c r="S230" s="206">
        <f t="shared" si="3"/>
        <v>39.5</v>
      </c>
      <c r="T230" s="199">
        <f>IF(P230+Q230+R230=0,"",S230/$S$548*100)</f>
        <v>8.7324659820708098E-2</v>
      </c>
    </row>
    <row r="231" spans="1:20" ht="13.5" customHeight="1" x14ac:dyDescent="0.2">
      <c r="A231" s="1404" t="s">
        <v>236</v>
      </c>
      <c r="B231" s="1415" t="s">
        <v>675</v>
      </c>
      <c r="C231" s="178" t="s">
        <v>13</v>
      </c>
      <c r="D231" s="190">
        <v>690</v>
      </c>
      <c r="E231" s="190">
        <v>622</v>
      </c>
      <c r="F231" s="190">
        <v>732</v>
      </c>
      <c r="G231" s="190">
        <v>722</v>
      </c>
      <c r="H231" s="190">
        <v>1085</v>
      </c>
      <c r="I231" s="190">
        <v>1131</v>
      </c>
      <c r="J231" s="276">
        <v>1504</v>
      </c>
      <c r="K231" s="277">
        <v>1441</v>
      </c>
      <c r="L231" s="277">
        <v>1344</v>
      </c>
      <c r="M231" s="277">
        <v>1181</v>
      </c>
      <c r="N231" s="277">
        <v>1170</v>
      </c>
      <c r="O231" s="277">
        <v>1328</v>
      </c>
      <c r="P231" s="277">
        <v>1151</v>
      </c>
      <c r="Q231" s="277">
        <v>1292</v>
      </c>
      <c r="R231" s="278">
        <v>1484</v>
      </c>
      <c r="S231" s="206">
        <f t="shared" si="3"/>
        <v>1388</v>
      </c>
      <c r="T231" s="199">
        <f>IF(P231+Q231+R231=0,"",S231/$S$547*100)</f>
        <v>1.8783281796591131</v>
      </c>
    </row>
    <row r="232" spans="1:20" ht="13.5" customHeight="1" x14ac:dyDescent="0.2">
      <c r="A232" s="1401"/>
      <c r="B232" s="1416"/>
      <c r="C232" s="189" t="s">
        <v>14</v>
      </c>
      <c r="D232" s="190">
        <v>369</v>
      </c>
      <c r="E232" s="190">
        <v>347</v>
      </c>
      <c r="F232" s="190">
        <v>356</v>
      </c>
      <c r="G232" s="190">
        <v>330</v>
      </c>
      <c r="H232" s="190">
        <v>541</v>
      </c>
      <c r="I232" s="190">
        <v>547</v>
      </c>
      <c r="J232" s="276">
        <v>710</v>
      </c>
      <c r="K232" s="277">
        <v>698</v>
      </c>
      <c r="L232" s="277">
        <v>651</v>
      </c>
      <c r="M232" s="277">
        <v>649</v>
      </c>
      <c r="N232" s="277">
        <v>587</v>
      </c>
      <c r="O232" s="277">
        <v>624</v>
      </c>
      <c r="P232" s="277">
        <v>553</v>
      </c>
      <c r="Q232" s="277">
        <v>518</v>
      </c>
      <c r="R232" s="278">
        <v>561</v>
      </c>
      <c r="S232" s="206">
        <f t="shared" si="3"/>
        <v>539.5</v>
      </c>
      <c r="T232" s="199">
        <f>IF(P232+Q232+R232=0,"",S232/$S$548*100)</f>
        <v>1.1927001005891651</v>
      </c>
    </row>
    <row r="233" spans="1:20" ht="13.5" customHeight="1" x14ac:dyDescent="0.2">
      <c r="A233" s="1404" t="s">
        <v>676</v>
      </c>
      <c r="B233" s="1415" t="s">
        <v>677</v>
      </c>
      <c r="C233" s="178" t="s">
        <v>13</v>
      </c>
      <c r="D233" s="190">
        <v>38</v>
      </c>
      <c r="E233" s="190">
        <v>45</v>
      </c>
      <c r="F233" s="190">
        <v>70</v>
      </c>
      <c r="G233" s="190">
        <v>79</v>
      </c>
      <c r="H233" s="190">
        <v>119</v>
      </c>
      <c r="I233" s="190">
        <v>105</v>
      </c>
      <c r="J233" s="202">
        <v>118</v>
      </c>
      <c r="K233" s="228">
        <v>119</v>
      </c>
      <c r="L233" s="228">
        <v>101</v>
      </c>
      <c r="M233" s="228">
        <v>91</v>
      </c>
      <c r="N233" s="228">
        <v>89</v>
      </c>
      <c r="O233" s="228">
        <v>83</v>
      </c>
      <c r="P233" s="228">
        <v>94</v>
      </c>
      <c r="Q233" s="228">
        <v>90</v>
      </c>
      <c r="R233" s="279">
        <v>104</v>
      </c>
      <c r="S233" s="206">
        <f t="shared" si="3"/>
        <v>97</v>
      </c>
      <c r="T233" s="199">
        <f>IF(P233+Q233+R233=0,"",S233/$S$547*100)</f>
        <v>0.13126645059577377</v>
      </c>
    </row>
    <row r="234" spans="1:20" ht="13.5" customHeight="1" x14ac:dyDescent="0.2">
      <c r="A234" s="1401"/>
      <c r="B234" s="1416"/>
      <c r="C234" s="189" t="s">
        <v>14</v>
      </c>
      <c r="D234" s="190">
        <v>29</v>
      </c>
      <c r="E234" s="190">
        <v>29</v>
      </c>
      <c r="F234" s="190">
        <v>41</v>
      </c>
      <c r="G234" s="190">
        <v>49</v>
      </c>
      <c r="H234" s="190">
        <v>69</v>
      </c>
      <c r="I234" s="190">
        <v>60</v>
      </c>
      <c r="J234" s="202">
        <v>78</v>
      </c>
      <c r="K234" s="228">
        <v>86</v>
      </c>
      <c r="L234" s="228">
        <v>76</v>
      </c>
      <c r="M234" s="228">
        <v>66</v>
      </c>
      <c r="N234" s="228">
        <v>56</v>
      </c>
      <c r="O234" s="228">
        <v>63</v>
      </c>
      <c r="P234" s="228">
        <v>70</v>
      </c>
      <c r="Q234" s="228">
        <v>56</v>
      </c>
      <c r="R234" s="279">
        <v>73</v>
      </c>
      <c r="S234" s="206">
        <f t="shared" si="3"/>
        <v>64.5</v>
      </c>
      <c r="T234" s="199">
        <f>IF(P234+Q234+R234=0,"",S234/$S$548*100)</f>
        <v>0.14259343185913095</v>
      </c>
    </row>
    <row r="235" spans="1:20" ht="13.5" customHeight="1" x14ac:dyDescent="0.2">
      <c r="A235" s="1404" t="s">
        <v>238</v>
      </c>
      <c r="B235" s="1415" t="s">
        <v>265</v>
      </c>
      <c r="C235" s="178" t="s">
        <v>13</v>
      </c>
      <c r="D235" s="190">
        <v>99</v>
      </c>
      <c r="E235" s="190">
        <v>56</v>
      </c>
      <c r="F235" s="190">
        <v>67</v>
      </c>
      <c r="G235" s="190">
        <v>64</v>
      </c>
      <c r="H235" s="190">
        <v>39</v>
      </c>
      <c r="I235" s="190">
        <v>43</v>
      </c>
      <c r="J235" s="202">
        <v>53</v>
      </c>
      <c r="K235" s="228">
        <v>145</v>
      </c>
      <c r="L235" s="228">
        <v>95</v>
      </c>
      <c r="M235" s="228">
        <v>136</v>
      </c>
      <c r="N235" s="228">
        <v>146</v>
      </c>
      <c r="O235" s="228">
        <v>168</v>
      </c>
      <c r="P235" s="228">
        <v>206</v>
      </c>
      <c r="Q235" s="228">
        <v>167</v>
      </c>
      <c r="R235" s="279">
        <v>123</v>
      </c>
      <c r="S235" s="206">
        <f t="shared" si="3"/>
        <v>145</v>
      </c>
      <c r="T235" s="199">
        <f>IF(P235+Q235+R235=0,"",S235/$S$547*100)</f>
        <v>0.19622304470502264</v>
      </c>
    </row>
    <row r="236" spans="1:20" ht="13.5" customHeight="1" x14ac:dyDescent="0.2">
      <c r="A236" s="1401"/>
      <c r="B236" s="1416"/>
      <c r="C236" s="189" t="s">
        <v>14</v>
      </c>
      <c r="D236" s="190">
        <v>96</v>
      </c>
      <c r="E236" s="190">
        <v>52</v>
      </c>
      <c r="F236" s="190">
        <v>63</v>
      </c>
      <c r="G236" s="190">
        <v>59</v>
      </c>
      <c r="H236" s="190">
        <v>31</v>
      </c>
      <c r="I236" s="190">
        <v>38</v>
      </c>
      <c r="J236" s="202">
        <v>45</v>
      </c>
      <c r="K236" s="228">
        <v>142</v>
      </c>
      <c r="L236" s="228">
        <v>91</v>
      </c>
      <c r="M236" s="228">
        <v>133</v>
      </c>
      <c r="N236" s="228">
        <v>140</v>
      </c>
      <c r="O236" s="228">
        <v>163</v>
      </c>
      <c r="P236" s="228">
        <v>208</v>
      </c>
      <c r="Q236" s="228">
        <v>162</v>
      </c>
      <c r="R236" s="279">
        <v>117</v>
      </c>
      <c r="S236" s="206">
        <f t="shared" si="3"/>
        <v>139.5</v>
      </c>
      <c r="T236" s="199">
        <f>IF(P236+Q236+R236=0,"",S236/$S$548*100)</f>
        <v>0.30839974797439951</v>
      </c>
    </row>
    <row r="237" spans="1:20" ht="13.5" customHeight="1" x14ac:dyDescent="0.2">
      <c r="A237" s="1404" t="s">
        <v>240</v>
      </c>
      <c r="B237" s="1415" t="s">
        <v>678</v>
      </c>
      <c r="C237" s="178" t="s">
        <v>13</v>
      </c>
      <c r="D237" s="190">
        <v>142</v>
      </c>
      <c r="E237" s="190">
        <v>89</v>
      </c>
      <c r="F237" s="190">
        <v>114</v>
      </c>
      <c r="G237" s="190">
        <v>691</v>
      </c>
      <c r="H237" s="190">
        <v>486</v>
      </c>
      <c r="I237" s="190">
        <v>491</v>
      </c>
      <c r="J237" s="202">
        <v>465</v>
      </c>
      <c r="K237" s="228">
        <v>456</v>
      </c>
      <c r="L237" s="228">
        <v>357</v>
      </c>
      <c r="M237" s="228">
        <v>395</v>
      </c>
      <c r="N237" s="228">
        <v>399</v>
      </c>
      <c r="O237" s="228">
        <v>285</v>
      </c>
      <c r="P237" s="228">
        <v>221</v>
      </c>
      <c r="Q237" s="228">
        <v>268</v>
      </c>
      <c r="R237" s="279">
        <v>245</v>
      </c>
      <c r="S237" s="206">
        <f t="shared" si="3"/>
        <v>256.5</v>
      </c>
      <c r="T237" s="199">
        <f>IF(P237+Q237+R237=0,"",S237/$S$547*100)</f>
        <v>0.34711179977129863</v>
      </c>
    </row>
    <row r="238" spans="1:20" ht="13.5" customHeight="1" x14ac:dyDescent="0.2">
      <c r="A238" s="1401"/>
      <c r="B238" s="1416"/>
      <c r="C238" s="189" t="s">
        <v>14</v>
      </c>
      <c r="D238" s="190">
        <v>86</v>
      </c>
      <c r="E238" s="190">
        <v>43</v>
      </c>
      <c r="F238" s="190">
        <v>76</v>
      </c>
      <c r="G238" s="190">
        <v>388</v>
      </c>
      <c r="H238" s="190">
        <v>308</v>
      </c>
      <c r="I238" s="190">
        <v>330</v>
      </c>
      <c r="J238" s="202">
        <v>260</v>
      </c>
      <c r="K238" s="228">
        <v>275</v>
      </c>
      <c r="L238" s="228">
        <v>203</v>
      </c>
      <c r="M238" s="228">
        <v>269</v>
      </c>
      <c r="N238" s="228">
        <v>275</v>
      </c>
      <c r="O238" s="228">
        <v>191</v>
      </c>
      <c r="P238" s="228">
        <v>151</v>
      </c>
      <c r="Q238" s="228">
        <v>178</v>
      </c>
      <c r="R238" s="279">
        <v>155</v>
      </c>
      <c r="S238" s="206">
        <f t="shared" si="3"/>
        <v>166.5</v>
      </c>
      <c r="T238" s="199">
        <f>IF(P238+Q238+R238=0,"",S238/$S$548*100)</f>
        <v>0.36809002177589617</v>
      </c>
    </row>
    <row r="239" spans="1:20" ht="13.5" customHeight="1" x14ac:dyDescent="0.2">
      <c r="A239" s="1404" t="s">
        <v>242</v>
      </c>
      <c r="B239" s="1415" t="s">
        <v>679</v>
      </c>
      <c r="C239" s="178" t="s">
        <v>13</v>
      </c>
      <c r="D239" s="190">
        <v>718</v>
      </c>
      <c r="E239" s="190">
        <v>803</v>
      </c>
      <c r="F239" s="190">
        <v>811</v>
      </c>
      <c r="G239" s="190">
        <v>1916</v>
      </c>
      <c r="H239" s="190">
        <v>1803</v>
      </c>
      <c r="I239" s="190">
        <v>1669</v>
      </c>
      <c r="J239" s="202">
        <v>1576</v>
      </c>
      <c r="K239" s="228">
        <v>1563</v>
      </c>
      <c r="L239" s="228">
        <v>1598</v>
      </c>
      <c r="M239" s="228">
        <v>1689</v>
      </c>
      <c r="N239" s="228">
        <v>1771</v>
      </c>
      <c r="O239" s="228">
        <v>1711</v>
      </c>
      <c r="P239" s="228">
        <v>1492</v>
      </c>
      <c r="Q239" s="228">
        <v>1408</v>
      </c>
      <c r="R239" s="279">
        <v>1130</v>
      </c>
      <c r="S239" s="206">
        <f t="shared" si="3"/>
        <v>1269</v>
      </c>
      <c r="T239" s="199">
        <f>IF(P239+Q239+R239=0,"",S239/$S$547*100)</f>
        <v>1.7172899567632671</v>
      </c>
    </row>
    <row r="240" spans="1:20" ht="13.5" customHeight="1" x14ac:dyDescent="0.2">
      <c r="A240" s="1401"/>
      <c r="B240" s="1416"/>
      <c r="C240" s="189" t="s">
        <v>14</v>
      </c>
      <c r="D240" s="190">
        <v>463</v>
      </c>
      <c r="E240" s="190">
        <v>540</v>
      </c>
      <c r="F240" s="190">
        <v>490</v>
      </c>
      <c r="G240" s="190">
        <v>1200</v>
      </c>
      <c r="H240" s="190">
        <v>1229</v>
      </c>
      <c r="I240" s="190">
        <v>1057</v>
      </c>
      <c r="J240" s="202">
        <v>990</v>
      </c>
      <c r="K240" s="228">
        <v>992</v>
      </c>
      <c r="L240" s="228">
        <v>1048</v>
      </c>
      <c r="M240" s="228">
        <v>1065</v>
      </c>
      <c r="N240" s="228">
        <v>1103</v>
      </c>
      <c r="O240" s="228">
        <v>1053</v>
      </c>
      <c r="P240" s="228">
        <v>920</v>
      </c>
      <c r="Q240" s="228">
        <v>848</v>
      </c>
      <c r="R240" s="279">
        <v>689</v>
      </c>
      <c r="S240" s="206">
        <f t="shared" si="3"/>
        <v>768.5</v>
      </c>
      <c r="T240" s="199">
        <f>IF(P240+Q240+R240=0,"",S240/$S$548*100)</f>
        <v>1.6989620524611184</v>
      </c>
    </row>
    <row r="241" spans="1:20" ht="13.5" customHeight="1" x14ac:dyDescent="0.2">
      <c r="A241" s="1404" t="s">
        <v>680</v>
      </c>
      <c r="B241" s="1415" t="s">
        <v>681</v>
      </c>
      <c r="C241" s="178" t="s">
        <v>13</v>
      </c>
      <c r="D241" s="190">
        <v>0</v>
      </c>
      <c r="E241" s="190">
        <v>9</v>
      </c>
      <c r="F241" s="190">
        <v>4</v>
      </c>
      <c r="G241" s="190">
        <v>4</v>
      </c>
      <c r="H241" s="190">
        <v>6</v>
      </c>
      <c r="I241" s="190">
        <v>3</v>
      </c>
      <c r="J241" s="202">
        <v>11</v>
      </c>
      <c r="K241" s="228">
        <v>7</v>
      </c>
      <c r="L241" s="228">
        <v>4</v>
      </c>
      <c r="M241" s="228">
        <v>7</v>
      </c>
      <c r="N241" s="228">
        <v>22</v>
      </c>
      <c r="O241" s="228">
        <v>8</v>
      </c>
      <c r="P241" s="228">
        <v>9</v>
      </c>
      <c r="Q241" s="228">
        <v>40</v>
      </c>
      <c r="R241" s="279">
        <v>19</v>
      </c>
      <c r="S241" s="206">
        <f t="shared" si="3"/>
        <v>29.5</v>
      </c>
      <c r="T241" s="199">
        <f>IF(P241+Q241+R241=0,"",S241/$S$547*100)</f>
        <v>3.9921240129642536E-2</v>
      </c>
    </row>
    <row r="242" spans="1:20" ht="13.5" customHeight="1" x14ac:dyDescent="0.2">
      <c r="A242" s="1401"/>
      <c r="B242" s="1416"/>
      <c r="C242" s="189" t="s">
        <v>14</v>
      </c>
      <c r="D242" s="190">
        <v>0</v>
      </c>
      <c r="E242" s="190">
        <v>9</v>
      </c>
      <c r="F242" s="190">
        <v>4</v>
      </c>
      <c r="G242" s="190">
        <v>3</v>
      </c>
      <c r="H242" s="190">
        <v>6</v>
      </c>
      <c r="I242" s="190">
        <v>3</v>
      </c>
      <c r="J242" s="202">
        <v>11</v>
      </c>
      <c r="K242" s="228">
        <v>7</v>
      </c>
      <c r="L242" s="228">
        <v>3</v>
      </c>
      <c r="M242" s="228">
        <v>6</v>
      </c>
      <c r="N242" s="228">
        <v>22</v>
      </c>
      <c r="O242" s="228">
        <v>7</v>
      </c>
      <c r="P242" s="228">
        <v>9</v>
      </c>
      <c r="Q242" s="228">
        <v>39</v>
      </c>
      <c r="R242" s="279">
        <v>13</v>
      </c>
      <c r="S242" s="206">
        <f t="shared" si="3"/>
        <v>26</v>
      </c>
      <c r="T242" s="199">
        <f>IF(P242+Q242+R242=0,"",S242/$S$548*100)</f>
        <v>5.7479522919959766E-2</v>
      </c>
    </row>
    <row r="243" spans="1:20" ht="13.5" customHeight="1" x14ac:dyDescent="0.2">
      <c r="A243" s="1404" t="s">
        <v>682</v>
      </c>
      <c r="B243" s="1415" t="s">
        <v>683</v>
      </c>
      <c r="C243" s="178" t="s">
        <v>13</v>
      </c>
      <c r="D243" s="280" t="s">
        <v>644</v>
      </c>
      <c r="E243" s="280" t="s">
        <v>644</v>
      </c>
      <c r="F243" s="280" t="s">
        <v>644</v>
      </c>
      <c r="G243" s="280" t="s">
        <v>644</v>
      </c>
      <c r="H243" s="280" t="s">
        <v>644</v>
      </c>
      <c r="I243" s="280" t="s">
        <v>644</v>
      </c>
      <c r="J243" s="202">
        <v>2</v>
      </c>
      <c r="K243" s="228">
        <v>38</v>
      </c>
      <c r="L243" s="228">
        <v>44</v>
      </c>
      <c r="M243" s="228">
        <v>23</v>
      </c>
      <c r="N243" s="228">
        <v>184</v>
      </c>
      <c r="O243" s="228">
        <v>19</v>
      </c>
      <c r="P243" s="228">
        <v>27</v>
      </c>
      <c r="Q243" s="228">
        <v>89</v>
      </c>
      <c r="R243" s="279">
        <v>58</v>
      </c>
      <c r="S243" s="206">
        <f t="shared" si="3"/>
        <v>73.5</v>
      </c>
      <c r="T243" s="199">
        <f>IF(P243+Q243+R243=0,"",S243/$S$547*100)</f>
        <v>9.9464784729787328E-2</v>
      </c>
    </row>
    <row r="244" spans="1:20" ht="13.5" customHeight="1" x14ac:dyDescent="0.2">
      <c r="A244" s="1401"/>
      <c r="B244" s="1416"/>
      <c r="C244" s="189" t="s">
        <v>14</v>
      </c>
      <c r="D244" s="280" t="s">
        <v>644</v>
      </c>
      <c r="E244" s="280" t="s">
        <v>644</v>
      </c>
      <c r="F244" s="280" t="s">
        <v>644</v>
      </c>
      <c r="G244" s="280" t="s">
        <v>644</v>
      </c>
      <c r="H244" s="280" t="s">
        <v>644</v>
      </c>
      <c r="I244" s="280" t="s">
        <v>644</v>
      </c>
      <c r="J244" s="202">
        <v>2</v>
      </c>
      <c r="K244" s="228">
        <v>38</v>
      </c>
      <c r="L244" s="228">
        <v>43</v>
      </c>
      <c r="M244" s="228">
        <v>23</v>
      </c>
      <c r="N244" s="228">
        <v>183</v>
      </c>
      <c r="O244" s="228">
        <v>20</v>
      </c>
      <c r="P244" s="228">
        <v>27</v>
      </c>
      <c r="Q244" s="228">
        <v>86</v>
      </c>
      <c r="R244" s="279">
        <v>56</v>
      </c>
      <c r="S244" s="206">
        <f t="shared" si="3"/>
        <v>71</v>
      </c>
      <c r="T244" s="199">
        <f>IF(P244+Q244+R244=0,"",S244/$S$548*100)</f>
        <v>0.15696331258912088</v>
      </c>
    </row>
    <row r="245" spans="1:20" ht="13.5" customHeight="1" x14ac:dyDescent="0.2">
      <c r="A245" s="1404" t="s">
        <v>246</v>
      </c>
      <c r="B245" s="1415" t="s">
        <v>273</v>
      </c>
      <c r="C245" s="178" t="s">
        <v>13</v>
      </c>
      <c r="D245" s="190">
        <v>4511</v>
      </c>
      <c r="E245" s="190">
        <v>3594</v>
      </c>
      <c r="F245" s="190">
        <v>3354</v>
      </c>
      <c r="G245" s="190">
        <v>2955</v>
      </c>
      <c r="H245" s="190">
        <v>2622</v>
      </c>
      <c r="I245" s="190">
        <v>2523</v>
      </c>
      <c r="J245" s="276">
        <v>2654</v>
      </c>
      <c r="K245" s="277">
        <v>2578</v>
      </c>
      <c r="L245" s="277">
        <v>2283</v>
      </c>
      <c r="M245" s="277">
        <v>1905</v>
      </c>
      <c r="N245" s="277">
        <v>1907</v>
      </c>
      <c r="O245" s="277">
        <v>1732</v>
      </c>
      <c r="P245" s="277">
        <v>1366</v>
      </c>
      <c r="Q245" s="277">
        <v>1620</v>
      </c>
      <c r="R245" s="278">
        <v>1318</v>
      </c>
      <c r="S245" s="206">
        <f t="shared" si="3"/>
        <v>1469</v>
      </c>
      <c r="T245" s="199">
        <f>IF(P245+Q245+R245=0,"",S245/$S$547*100)</f>
        <v>1.9879424322184707</v>
      </c>
    </row>
    <row r="246" spans="1:20" ht="13.5" customHeight="1" x14ac:dyDescent="0.2">
      <c r="A246" s="1401"/>
      <c r="B246" s="1416"/>
      <c r="C246" s="189" t="s">
        <v>14</v>
      </c>
      <c r="D246" s="190">
        <v>4400</v>
      </c>
      <c r="E246" s="190">
        <v>3558</v>
      </c>
      <c r="F246" s="190">
        <v>3254</v>
      </c>
      <c r="G246" s="190">
        <v>2842</v>
      </c>
      <c r="H246" s="190">
        <v>2539</v>
      </c>
      <c r="I246" s="190">
        <v>2429</v>
      </c>
      <c r="J246" s="276">
        <v>2566</v>
      </c>
      <c r="K246" s="277">
        <v>2464</v>
      </c>
      <c r="L246" s="277">
        <v>2228</v>
      </c>
      <c r="M246" s="277">
        <v>1831</v>
      </c>
      <c r="N246" s="277">
        <v>1793</v>
      </c>
      <c r="O246" s="277">
        <v>1608</v>
      </c>
      <c r="P246" s="277">
        <v>1290</v>
      </c>
      <c r="Q246" s="277">
        <v>1499</v>
      </c>
      <c r="R246" s="278">
        <v>1193</v>
      </c>
      <c r="S246" s="206">
        <f t="shared" si="3"/>
        <v>1346</v>
      </c>
      <c r="T246" s="199">
        <f>IF(P246+Q246+R246=0,"",S246/$S$548*100)</f>
        <v>2.9756706865486864</v>
      </c>
    </row>
    <row r="247" spans="1:20" ht="13.5" customHeight="1" x14ac:dyDescent="0.2">
      <c r="A247" s="1404" t="s">
        <v>684</v>
      </c>
      <c r="B247" s="1415" t="s">
        <v>685</v>
      </c>
      <c r="C247" s="178" t="s">
        <v>13</v>
      </c>
      <c r="D247" s="280" t="s">
        <v>644</v>
      </c>
      <c r="E247" s="280" t="s">
        <v>644</v>
      </c>
      <c r="F247" s="280" t="s">
        <v>644</v>
      </c>
      <c r="G247" s="280" t="s">
        <v>644</v>
      </c>
      <c r="H247" s="280" t="s">
        <v>644</v>
      </c>
      <c r="I247" s="280" t="s">
        <v>644</v>
      </c>
      <c r="J247" s="202">
        <v>1</v>
      </c>
      <c r="K247" s="228">
        <v>15</v>
      </c>
      <c r="L247" s="228">
        <v>36</v>
      </c>
      <c r="M247" s="228">
        <v>97</v>
      </c>
      <c r="N247" s="228">
        <v>346</v>
      </c>
      <c r="O247" s="228">
        <v>305</v>
      </c>
      <c r="P247" s="228">
        <v>903</v>
      </c>
      <c r="Q247" s="228">
        <v>684</v>
      </c>
      <c r="R247" s="279">
        <v>505</v>
      </c>
      <c r="S247" s="206">
        <f t="shared" si="3"/>
        <v>594.5</v>
      </c>
      <c r="T247" s="199">
        <f>IF(P247+Q247+R247=0,"",S247/$S$547*100)</f>
        <v>0.80451448329059272</v>
      </c>
    </row>
    <row r="248" spans="1:20" ht="13.5" customHeight="1" x14ac:dyDescent="0.2">
      <c r="A248" s="1401"/>
      <c r="B248" s="1416"/>
      <c r="C248" s="189" t="s">
        <v>14</v>
      </c>
      <c r="D248" s="280" t="s">
        <v>644</v>
      </c>
      <c r="E248" s="280" t="s">
        <v>644</v>
      </c>
      <c r="F248" s="280" t="s">
        <v>644</v>
      </c>
      <c r="G248" s="280" t="s">
        <v>644</v>
      </c>
      <c r="H248" s="280" t="s">
        <v>644</v>
      </c>
      <c r="I248" s="280" t="s">
        <v>644</v>
      </c>
      <c r="J248" s="202">
        <v>1</v>
      </c>
      <c r="K248" s="228">
        <v>15</v>
      </c>
      <c r="L248" s="228">
        <v>32</v>
      </c>
      <c r="M248" s="228">
        <v>90</v>
      </c>
      <c r="N248" s="228">
        <v>320</v>
      </c>
      <c r="O248" s="228">
        <v>278</v>
      </c>
      <c r="P248" s="228">
        <v>886</v>
      </c>
      <c r="Q248" s="228">
        <v>638</v>
      </c>
      <c r="R248" s="279">
        <v>459</v>
      </c>
      <c r="S248" s="206">
        <f t="shared" si="3"/>
        <v>548.5</v>
      </c>
      <c r="T248" s="199">
        <f>IF(P248+Q248+R248=0,"",S248/$S$548*100)</f>
        <v>1.2125968585229974</v>
      </c>
    </row>
    <row r="249" spans="1:20" ht="13.5" customHeight="1" x14ac:dyDescent="0.2">
      <c r="A249" s="1404" t="s">
        <v>686</v>
      </c>
      <c r="B249" s="1415" t="s">
        <v>687</v>
      </c>
      <c r="C249" s="178" t="s">
        <v>13</v>
      </c>
      <c r="D249" s="190">
        <v>12</v>
      </c>
      <c r="E249" s="190">
        <v>5</v>
      </c>
      <c r="F249" s="190">
        <v>5</v>
      </c>
      <c r="G249" s="190">
        <v>6</v>
      </c>
      <c r="H249" s="190">
        <v>5</v>
      </c>
      <c r="I249" s="190"/>
      <c r="J249" s="202">
        <v>16</v>
      </c>
      <c r="K249" s="228">
        <v>10</v>
      </c>
      <c r="L249" s="228">
        <v>11</v>
      </c>
      <c r="M249" s="228">
        <v>5</v>
      </c>
      <c r="N249" s="228">
        <v>5</v>
      </c>
      <c r="O249" s="228">
        <v>8</v>
      </c>
      <c r="P249" s="228">
        <v>11</v>
      </c>
      <c r="Q249" s="228">
        <v>28</v>
      </c>
      <c r="R249" s="279">
        <v>8</v>
      </c>
      <c r="S249" s="206">
        <f t="shared" si="3"/>
        <v>18</v>
      </c>
      <c r="T249" s="199">
        <f>IF(P249+Q249+R249=0,"",S249/$S$547*100)</f>
        <v>2.4358722790968325E-2</v>
      </c>
    </row>
    <row r="250" spans="1:20" ht="13.5" customHeight="1" x14ac:dyDescent="0.2">
      <c r="A250" s="1401"/>
      <c r="B250" s="1416"/>
      <c r="C250" s="189" t="s">
        <v>14</v>
      </c>
      <c r="D250" s="190">
        <v>12</v>
      </c>
      <c r="E250" s="190">
        <v>5</v>
      </c>
      <c r="F250" s="190">
        <v>5</v>
      </c>
      <c r="G250" s="190">
        <v>6</v>
      </c>
      <c r="H250" s="190">
        <v>5</v>
      </c>
      <c r="I250" s="190"/>
      <c r="J250" s="202">
        <v>16</v>
      </c>
      <c r="K250" s="228">
        <v>10</v>
      </c>
      <c r="L250" s="228">
        <v>11</v>
      </c>
      <c r="M250" s="228">
        <v>5</v>
      </c>
      <c r="N250" s="228">
        <v>5</v>
      </c>
      <c r="O250" s="228">
        <v>8</v>
      </c>
      <c r="P250" s="228">
        <v>11</v>
      </c>
      <c r="Q250" s="228">
        <v>28</v>
      </c>
      <c r="R250" s="279">
        <v>8</v>
      </c>
      <c r="S250" s="206">
        <f t="shared" si="3"/>
        <v>18</v>
      </c>
      <c r="T250" s="199">
        <f>IF(P250+Q250+R250=0,"",S250/$S$548*100)</f>
        <v>3.9793515867664449E-2</v>
      </c>
    </row>
    <row r="251" spans="1:20" ht="13.5" customHeight="1" x14ac:dyDescent="0.2">
      <c r="A251" s="1404" t="s">
        <v>250</v>
      </c>
      <c r="B251" s="1415" t="s">
        <v>688</v>
      </c>
      <c r="C251" s="178" t="s">
        <v>13</v>
      </c>
      <c r="D251" s="190">
        <v>65</v>
      </c>
      <c r="E251" s="190">
        <v>86</v>
      </c>
      <c r="F251" s="190">
        <v>69</v>
      </c>
      <c r="G251" s="190">
        <v>69</v>
      </c>
      <c r="H251" s="190">
        <v>59</v>
      </c>
      <c r="I251" s="190">
        <v>381</v>
      </c>
      <c r="J251" s="202">
        <v>424</v>
      </c>
      <c r="K251" s="228">
        <v>200</v>
      </c>
      <c r="L251" s="228">
        <v>87</v>
      </c>
      <c r="M251" s="228">
        <v>118</v>
      </c>
      <c r="N251" s="228">
        <v>93</v>
      </c>
      <c r="O251" s="228">
        <v>67</v>
      </c>
      <c r="P251" s="228">
        <v>33</v>
      </c>
      <c r="Q251" s="228">
        <v>39</v>
      </c>
      <c r="R251" s="279">
        <v>20</v>
      </c>
      <c r="S251" s="206">
        <f t="shared" si="3"/>
        <v>29.5</v>
      </c>
      <c r="T251" s="199">
        <f>IF(P251+Q251+R251=0,"",S251/$S$547*100)</f>
        <v>3.9921240129642536E-2</v>
      </c>
    </row>
    <row r="252" spans="1:20" ht="13.5" customHeight="1" x14ac:dyDescent="0.2">
      <c r="A252" s="1401"/>
      <c r="B252" s="1416"/>
      <c r="C252" s="189" t="s">
        <v>14</v>
      </c>
      <c r="D252" s="190">
        <v>65</v>
      </c>
      <c r="E252" s="190">
        <v>86</v>
      </c>
      <c r="F252" s="190">
        <v>69</v>
      </c>
      <c r="G252" s="190">
        <v>69</v>
      </c>
      <c r="H252" s="190">
        <v>59</v>
      </c>
      <c r="I252" s="190">
        <v>381</v>
      </c>
      <c r="J252" s="202">
        <v>427</v>
      </c>
      <c r="K252" s="228">
        <v>200</v>
      </c>
      <c r="L252" s="228">
        <v>86</v>
      </c>
      <c r="M252" s="228">
        <v>118</v>
      </c>
      <c r="N252" s="228">
        <v>93</v>
      </c>
      <c r="O252" s="228">
        <v>67</v>
      </c>
      <c r="P252" s="228">
        <v>33</v>
      </c>
      <c r="Q252" s="228">
        <v>39</v>
      </c>
      <c r="R252" s="279">
        <v>20</v>
      </c>
      <c r="S252" s="206">
        <f t="shared" si="3"/>
        <v>29.5</v>
      </c>
      <c r="T252" s="199">
        <f>IF(P252+Q252+R252=0,"",S252/$S$548*100)</f>
        <v>6.5217151005338966E-2</v>
      </c>
    </row>
    <row r="253" spans="1:20" ht="13.5" customHeight="1" x14ac:dyDescent="0.2">
      <c r="A253" s="1404" t="s">
        <v>252</v>
      </c>
      <c r="B253" s="1415" t="s">
        <v>689</v>
      </c>
      <c r="C253" s="178" t="s">
        <v>13</v>
      </c>
      <c r="D253" s="190">
        <v>4</v>
      </c>
      <c r="E253" s="190">
        <v>3</v>
      </c>
      <c r="F253" s="190">
        <v>3</v>
      </c>
      <c r="G253" s="190">
        <v>4</v>
      </c>
      <c r="H253" s="190">
        <v>5</v>
      </c>
      <c r="I253" s="190">
        <v>17</v>
      </c>
      <c r="J253" s="202">
        <v>32</v>
      </c>
      <c r="K253" s="228">
        <v>7</v>
      </c>
      <c r="L253" s="228">
        <v>5</v>
      </c>
      <c r="M253" s="228">
        <v>3</v>
      </c>
      <c r="N253" s="228">
        <v>7</v>
      </c>
      <c r="O253" s="228">
        <v>11</v>
      </c>
      <c r="P253" s="228">
        <v>3</v>
      </c>
      <c r="Q253" s="228">
        <v>2</v>
      </c>
      <c r="R253" s="279">
        <v>3</v>
      </c>
      <c r="S253" s="206">
        <f t="shared" si="3"/>
        <v>2.5</v>
      </c>
      <c r="T253" s="199">
        <f>IF(P253+Q253+R253=0,"",S253/$S$547*100)</f>
        <v>3.3831559431900453E-3</v>
      </c>
    </row>
    <row r="254" spans="1:20" ht="13.5" customHeight="1" x14ac:dyDescent="0.2">
      <c r="A254" s="1401"/>
      <c r="B254" s="1416"/>
      <c r="C254" s="189" t="s">
        <v>14</v>
      </c>
      <c r="D254" s="190">
        <v>4</v>
      </c>
      <c r="E254" s="190">
        <v>3</v>
      </c>
      <c r="F254" s="190">
        <v>3</v>
      </c>
      <c r="G254" s="190">
        <v>4</v>
      </c>
      <c r="H254" s="190">
        <v>5</v>
      </c>
      <c r="I254" s="190">
        <v>17</v>
      </c>
      <c r="J254" s="202">
        <v>32</v>
      </c>
      <c r="K254" s="228">
        <v>7</v>
      </c>
      <c r="L254" s="228">
        <v>5</v>
      </c>
      <c r="M254" s="228">
        <v>3</v>
      </c>
      <c r="N254" s="228">
        <v>7</v>
      </c>
      <c r="O254" s="228">
        <v>11</v>
      </c>
      <c r="P254" s="228">
        <v>3</v>
      </c>
      <c r="Q254" s="228">
        <v>2</v>
      </c>
      <c r="R254" s="279">
        <v>3</v>
      </c>
      <c r="S254" s="206">
        <f t="shared" si="3"/>
        <v>2.5</v>
      </c>
      <c r="T254" s="199">
        <f>IF(P254+Q254+R254=0,"",S254/$S$548*100)</f>
        <v>5.5268772038422845E-3</v>
      </c>
    </row>
    <row r="255" spans="1:20" ht="13.5" customHeight="1" x14ac:dyDescent="0.2">
      <c r="A255" s="1404" t="s">
        <v>256</v>
      </c>
      <c r="B255" s="1415" t="s">
        <v>690</v>
      </c>
      <c r="C255" s="178" t="s">
        <v>13</v>
      </c>
      <c r="D255" s="190">
        <v>17</v>
      </c>
      <c r="E255" s="190">
        <v>23</v>
      </c>
      <c r="F255" s="190">
        <v>30</v>
      </c>
      <c r="G255" s="190">
        <v>46</v>
      </c>
      <c r="H255" s="190">
        <v>47</v>
      </c>
      <c r="I255" s="190">
        <v>55</v>
      </c>
      <c r="J255" s="202">
        <v>32</v>
      </c>
      <c r="K255" s="228">
        <v>42</v>
      </c>
      <c r="L255" s="228">
        <v>39</v>
      </c>
      <c r="M255" s="228">
        <v>48</v>
      </c>
      <c r="N255" s="228">
        <v>30</v>
      </c>
      <c r="O255" s="228">
        <v>34</v>
      </c>
      <c r="P255" s="228">
        <v>33</v>
      </c>
      <c r="Q255" s="228">
        <v>26</v>
      </c>
      <c r="R255" s="279">
        <v>15</v>
      </c>
      <c r="S255" s="206">
        <f t="shared" si="3"/>
        <v>20.5</v>
      </c>
      <c r="T255" s="199">
        <f>IF(P255+Q255+R255=0,"",S255/$S$547*100)</f>
        <v>2.7741878734158374E-2</v>
      </c>
    </row>
    <row r="256" spans="1:20" ht="13.5" customHeight="1" x14ac:dyDescent="0.2">
      <c r="A256" s="1401"/>
      <c r="B256" s="1416"/>
      <c r="C256" s="189" t="s">
        <v>14</v>
      </c>
      <c r="D256" s="190">
        <v>17</v>
      </c>
      <c r="E256" s="190">
        <v>23</v>
      </c>
      <c r="F256" s="190">
        <v>30</v>
      </c>
      <c r="G256" s="190">
        <v>46</v>
      </c>
      <c r="H256" s="190">
        <v>47</v>
      </c>
      <c r="I256" s="190">
        <v>55</v>
      </c>
      <c r="J256" s="202">
        <v>32</v>
      </c>
      <c r="K256" s="228">
        <v>42</v>
      </c>
      <c r="L256" s="228">
        <v>39</v>
      </c>
      <c r="M256" s="228">
        <v>48</v>
      </c>
      <c r="N256" s="228">
        <v>30</v>
      </c>
      <c r="O256" s="228">
        <v>34</v>
      </c>
      <c r="P256" s="228">
        <v>33</v>
      </c>
      <c r="Q256" s="228">
        <v>26</v>
      </c>
      <c r="R256" s="279">
        <v>15</v>
      </c>
      <c r="S256" s="206">
        <f t="shared" si="3"/>
        <v>20.5</v>
      </c>
      <c r="T256" s="199">
        <f>IF(P256+Q256+R256=0,"",S256/$S$548*100)</f>
        <v>4.5320393071506739E-2</v>
      </c>
    </row>
    <row r="257" spans="1:20" ht="13.5" customHeight="1" x14ac:dyDescent="0.2">
      <c r="A257" s="1404" t="s">
        <v>258</v>
      </c>
      <c r="B257" s="1415" t="s">
        <v>691</v>
      </c>
      <c r="C257" s="178" t="s">
        <v>13</v>
      </c>
      <c r="D257" s="190">
        <v>1</v>
      </c>
      <c r="E257" s="190">
        <v>1</v>
      </c>
      <c r="F257" s="190">
        <v>0</v>
      </c>
      <c r="G257" s="190">
        <v>0</v>
      </c>
      <c r="H257" s="190">
        <v>0</v>
      </c>
      <c r="I257" s="190">
        <v>1</v>
      </c>
      <c r="J257" s="202">
        <v>5</v>
      </c>
      <c r="K257" s="228">
        <v>2</v>
      </c>
      <c r="L257" s="228">
        <v>3</v>
      </c>
      <c r="M257" s="228">
        <v>2</v>
      </c>
      <c r="N257" s="228"/>
      <c r="O257" s="228">
        <v>4</v>
      </c>
      <c r="P257" s="204"/>
      <c r="Q257" s="204"/>
      <c r="R257" s="205"/>
      <c r="S257" s="206" t="e">
        <f t="shared" si="3"/>
        <v>#DIV/0!</v>
      </c>
      <c r="T257" s="199" t="str">
        <f>IF(P257+Q257+R257=0,"",S257/$S$547*100)</f>
        <v/>
      </c>
    </row>
    <row r="258" spans="1:20" ht="13.5" customHeight="1" x14ac:dyDescent="0.2">
      <c r="A258" s="1401"/>
      <c r="B258" s="1416"/>
      <c r="C258" s="189" t="s">
        <v>14</v>
      </c>
      <c r="D258" s="190">
        <v>1</v>
      </c>
      <c r="E258" s="190">
        <v>1</v>
      </c>
      <c r="F258" s="190">
        <v>0</v>
      </c>
      <c r="G258" s="190">
        <v>0</v>
      </c>
      <c r="H258" s="190">
        <v>0</v>
      </c>
      <c r="I258" s="190">
        <v>1</v>
      </c>
      <c r="J258" s="202">
        <v>5</v>
      </c>
      <c r="K258" s="228">
        <v>2</v>
      </c>
      <c r="L258" s="228">
        <v>3</v>
      </c>
      <c r="M258" s="228">
        <v>2</v>
      </c>
      <c r="N258" s="228"/>
      <c r="O258" s="228">
        <v>4</v>
      </c>
      <c r="P258" s="204"/>
      <c r="Q258" s="204"/>
      <c r="R258" s="205"/>
      <c r="S258" s="206" t="e">
        <f t="shared" si="3"/>
        <v>#DIV/0!</v>
      </c>
      <c r="T258" s="199" t="str">
        <f>IF(P258+Q258+R258=0,"",S258/$S$548*100)</f>
        <v/>
      </c>
    </row>
    <row r="259" spans="1:20" ht="13.5" customHeight="1" x14ac:dyDescent="0.2">
      <c r="A259" s="1404" t="s">
        <v>260</v>
      </c>
      <c r="B259" s="1415" t="s">
        <v>692</v>
      </c>
      <c r="C259" s="178" t="s">
        <v>13</v>
      </c>
      <c r="D259" s="190">
        <v>281</v>
      </c>
      <c r="E259" s="190">
        <v>318</v>
      </c>
      <c r="F259" s="190">
        <v>348</v>
      </c>
      <c r="G259" s="190">
        <v>525</v>
      </c>
      <c r="H259" s="190">
        <v>565</v>
      </c>
      <c r="I259" s="190">
        <v>594</v>
      </c>
      <c r="J259" s="202">
        <v>662</v>
      </c>
      <c r="K259" s="228">
        <v>640</v>
      </c>
      <c r="L259" s="228">
        <v>1140</v>
      </c>
      <c r="M259" s="228">
        <v>414</v>
      </c>
      <c r="N259" s="228">
        <v>390</v>
      </c>
      <c r="O259" s="228">
        <v>227</v>
      </c>
      <c r="P259" s="228">
        <v>203</v>
      </c>
      <c r="Q259" s="228">
        <v>192</v>
      </c>
      <c r="R259" s="279">
        <v>253</v>
      </c>
      <c r="S259" s="206">
        <f t="shared" si="3"/>
        <v>222.5</v>
      </c>
      <c r="T259" s="199">
        <f>IF(P259+Q259+R259=0,"",S259/$S$547*100)</f>
        <v>0.30110087894391402</v>
      </c>
    </row>
    <row r="260" spans="1:20" ht="13.5" customHeight="1" x14ac:dyDescent="0.2">
      <c r="A260" s="1401"/>
      <c r="B260" s="1416"/>
      <c r="C260" s="189" t="s">
        <v>14</v>
      </c>
      <c r="D260" s="190">
        <v>281</v>
      </c>
      <c r="E260" s="190">
        <v>318</v>
      </c>
      <c r="F260" s="190">
        <v>348</v>
      </c>
      <c r="G260" s="190">
        <v>525</v>
      </c>
      <c r="H260" s="190">
        <v>565</v>
      </c>
      <c r="I260" s="190">
        <v>598</v>
      </c>
      <c r="J260" s="202">
        <v>662</v>
      </c>
      <c r="K260" s="228">
        <v>641</v>
      </c>
      <c r="L260" s="228">
        <v>1140</v>
      </c>
      <c r="M260" s="228">
        <v>414</v>
      </c>
      <c r="N260" s="228">
        <v>389</v>
      </c>
      <c r="O260" s="228">
        <v>228</v>
      </c>
      <c r="P260" s="228">
        <v>202</v>
      </c>
      <c r="Q260" s="228">
        <v>194</v>
      </c>
      <c r="R260" s="279">
        <v>253</v>
      </c>
      <c r="S260" s="206">
        <f t="shared" si="3"/>
        <v>223.5</v>
      </c>
      <c r="T260" s="199">
        <f>IF(P260+Q260+R260=0,"",S260/$S$548*100)</f>
        <v>0.49410282202350031</v>
      </c>
    </row>
    <row r="261" spans="1:20" ht="15" customHeight="1" x14ac:dyDescent="0.2">
      <c r="A261" s="1404" t="s">
        <v>262</v>
      </c>
      <c r="B261" s="1415" t="s">
        <v>693</v>
      </c>
      <c r="C261" s="178" t="s">
        <v>13</v>
      </c>
      <c r="D261" s="190">
        <v>3</v>
      </c>
      <c r="E261" s="190">
        <v>2</v>
      </c>
      <c r="F261" s="190">
        <v>5</v>
      </c>
      <c r="G261" s="190">
        <v>11</v>
      </c>
      <c r="H261" s="190">
        <v>9</v>
      </c>
      <c r="I261" s="190">
        <v>99</v>
      </c>
      <c r="J261" s="202">
        <v>208</v>
      </c>
      <c r="K261" s="228">
        <v>254</v>
      </c>
      <c r="L261" s="228">
        <v>495</v>
      </c>
      <c r="M261" s="228">
        <v>205</v>
      </c>
      <c r="N261" s="228">
        <v>132</v>
      </c>
      <c r="O261" s="228">
        <v>59</v>
      </c>
      <c r="P261" s="228">
        <v>87</v>
      </c>
      <c r="Q261" s="228">
        <v>81</v>
      </c>
      <c r="R261" s="279">
        <v>65</v>
      </c>
      <c r="S261" s="206">
        <f t="shared" ref="S261:S324" si="4">AVERAGE(Q261:R261)</f>
        <v>73</v>
      </c>
      <c r="T261" s="199">
        <f>IF(P261+Q261+R261=0,"",S261/$S$547*100)</f>
        <v>9.8788153541149323E-2</v>
      </c>
    </row>
    <row r="262" spans="1:20" ht="18" customHeight="1" x14ac:dyDescent="0.2">
      <c r="A262" s="1401"/>
      <c r="B262" s="1416"/>
      <c r="C262" s="189" t="s">
        <v>14</v>
      </c>
      <c r="D262" s="190">
        <v>3</v>
      </c>
      <c r="E262" s="190">
        <v>2</v>
      </c>
      <c r="F262" s="190">
        <v>5</v>
      </c>
      <c r="G262" s="190">
        <v>11</v>
      </c>
      <c r="H262" s="190">
        <v>9</v>
      </c>
      <c r="I262" s="190">
        <v>99</v>
      </c>
      <c r="J262" s="202">
        <v>208</v>
      </c>
      <c r="K262" s="228">
        <v>256</v>
      </c>
      <c r="L262" s="228">
        <v>495</v>
      </c>
      <c r="M262" s="228">
        <v>205</v>
      </c>
      <c r="N262" s="228">
        <v>132</v>
      </c>
      <c r="O262" s="228">
        <v>59</v>
      </c>
      <c r="P262" s="228">
        <v>87</v>
      </c>
      <c r="Q262" s="228">
        <v>81</v>
      </c>
      <c r="R262" s="279">
        <v>65</v>
      </c>
      <c r="S262" s="206">
        <f t="shared" si="4"/>
        <v>73</v>
      </c>
      <c r="T262" s="199">
        <f>IF(P262+Q262+R262=0,"",S262/$S$548*100)</f>
        <v>0.16138481435219471</v>
      </c>
    </row>
    <row r="263" spans="1:20" ht="13.5" customHeight="1" x14ac:dyDescent="0.2">
      <c r="A263" s="1404" t="s">
        <v>264</v>
      </c>
      <c r="B263" s="1415" t="s">
        <v>694</v>
      </c>
      <c r="C263" s="178" t="s">
        <v>13</v>
      </c>
      <c r="D263" s="190">
        <v>1</v>
      </c>
      <c r="E263" s="190">
        <v>1</v>
      </c>
      <c r="F263" s="190">
        <v>1</v>
      </c>
      <c r="G263" s="190">
        <v>0</v>
      </c>
      <c r="H263" s="190">
        <v>0</v>
      </c>
      <c r="I263" s="190">
        <v>1</v>
      </c>
      <c r="J263" s="202">
        <v>0</v>
      </c>
      <c r="K263" s="228"/>
      <c r="L263" s="228">
        <v>6</v>
      </c>
      <c r="M263" s="228">
        <v>6</v>
      </c>
      <c r="N263" s="228">
        <v>3</v>
      </c>
      <c r="O263" s="228">
        <v>1</v>
      </c>
      <c r="P263" s="228">
        <v>5</v>
      </c>
      <c r="Q263" s="228">
        <v>2</v>
      </c>
      <c r="R263" s="279">
        <v>1</v>
      </c>
      <c r="S263" s="206">
        <f t="shared" si="4"/>
        <v>1.5</v>
      </c>
      <c r="T263" s="199">
        <f>IF(P263+Q263+R263=0,"",S263/$S$547*100)</f>
        <v>2.0298935659140271E-3</v>
      </c>
    </row>
    <row r="264" spans="1:20" ht="13.5" customHeight="1" x14ac:dyDescent="0.2">
      <c r="A264" s="1401"/>
      <c r="B264" s="1416"/>
      <c r="C264" s="189" t="s">
        <v>14</v>
      </c>
      <c r="D264" s="190">
        <v>1</v>
      </c>
      <c r="E264" s="190">
        <v>1</v>
      </c>
      <c r="F264" s="190">
        <v>1</v>
      </c>
      <c r="G264" s="190">
        <v>0</v>
      </c>
      <c r="H264" s="190">
        <v>0</v>
      </c>
      <c r="I264" s="190">
        <v>1</v>
      </c>
      <c r="J264" s="202">
        <v>0</v>
      </c>
      <c r="K264" s="228"/>
      <c r="L264" s="228">
        <v>6</v>
      </c>
      <c r="M264" s="228">
        <v>6</v>
      </c>
      <c r="N264" s="228">
        <v>3</v>
      </c>
      <c r="O264" s="228">
        <v>1</v>
      </c>
      <c r="P264" s="228">
        <v>5</v>
      </c>
      <c r="Q264" s="228">
        <v>2</v>
      </c>
      <c r="R264" s="279">
        <v>2</v>
      </c>
      <c r="S264" s="206">
        <f t="shared" si="4"/>
        <v>2</v>
      </c>
      <c r="T264" s="199">
        <f>IF(P264+Q264+R264=0,"",S264/$S$548*100)</f>
        <v>4.4215017630738285E-3</v>
      </c>
    </row>
    <row r="265" spans="1:20" ht="13.5" customHeight="1" x14ac:dyDescent="0.2">
      <c r="A265" s="1404" t="s">
        <v>266</v>
      </c>
      <c r="B265" s="1415" t="s">
        <v>695</v>
      </c>
      <c r="C265" s="178" t="s">
        <v>13</v>
      </c>
      <c r="D265" s="190">
        <v>98</v>
      </c>
      <c r="E265" s="190">
        <v>131</v>
      </c>
      <c r="F265" s="190">
        <v>152</v>
      </c>
      <c r="G265" s="190">
        <v>25</v>
      </c>
      <c r="H265" s="190">
        <v>58</v>
      </c>
      <c r="I265" s="190">
        <v>11</v>
      </c>
      <c r="J265" s="202">
        <v>14</v>
      </c>
      <c r="K265" s="228">
        <v>53</v>
      </c>
      <c r="L265" s="228">
        <v>62</v>
      </c>
      <c r="M265" s="228">
        <v>25</v>
      </c>
      <c r="N265" s="228">
        <v>32</v>
      </c>
      <c r="O265" s="228">
        <v>9</v>
      </c>
      <c r="P265" s="228">
        <v>27</v>
      </c>
      <c r="Q265" s="228">
        <v>28</v>
      </c>
      <c r="R265" s="279">
        <v>61</v>
      </c>
      <c r="S265" s="206">
        <f t="shared" si="4"/>
        <v>44.5</v>
      </c>
      <c r="T265" s="199">
        <f>IF(P265+Q265+R265=0,"",S265/$S$547*100)</f>
        <v>6.0220175788782804E-2</v>
      </c>
    </row>
    <row r="266" spans="1:20" ht="13.5" customHeight="1" x14ac:dyDescent="0.2">
      <c r="A266" s="1401"/>
      <c r="B266" s="1416"/>
      <c r="C266" s="189" t="s">
        <v>14</v>
      </c>
      <c r="D266" s="190">
        <v>99</v>
      </c>
      <c r="E266" s="190">
        <v>130</v>
      </c>
      <c r="F266" s="190">
        <v>152</v>
      </c>
      <c r="G266" s="190">
        <v>25</v>
      </c>
      <c r="H266" s="190">
        <v>58</v>
      </c>
      <c r="I266" s="190">
        <v>11</v>
      </c>
      <c r="J266" s="202">
        <v>14</v>
      </c>
      <c r="K266" s="228">
        <v>54</v>
      </c>
      <c r="L266" s="228">
        <v>62</v>
      </c>
      <c r="M266" s="228">
        <v>24</v>
      </c>
      <c r="N266" s="228">
        <v>32</v>
      </c>
      <c r="O266" s="228">
        <v>10</v>
      </c>
      <c r="P266" s="228">
        <v>26</v>
      </c>
      <c r="Q266" s="228">
        <v>28</v>
      </c>
      <c r="R266" s="279">
        <v>60</v>
      </c>
      <c r="S266" s="206">
        <f t="shared" si="4"/>
        <v>44</v>
      </c>
      <c r="T266" s="199">
        <f>IF(P266+Q266+R266=0,"",S266/$S$548*100)</f>
        <v>9.7273038787624222E-2</v>
      </c>
    </row>
    <row r="267" spans="1:20" ht="13.5" customHeight="1" x14ac:dyDescent="0.2">
      <c r="A267" s="1404" t="s">
        <v>268</v>
      </c>
      <c r="B267" s="1415" t="s">
        <v>696</v>
      </c>
      <c r="C267" s="178" t="s">
        <v>13</v>
      </c>
      <c r="D267" s="190">
        <v>98</v>
      </c>
      <c r="E267" s="190">
        <v>93</v>
      </c>
      <c r="F267" s="190">
        <v>177</v>
      </c>
      <c r="G267" s="190">
        <v>127</v>
      </c>
      <c r="H267" s="190">
        <v>125</v>
      </c>
      <c r="I267" s="190">
        <v>130</v>
      </c>
      <c r="J267" s="202">
        <v>147</v>
      </c>
      <c r="K267" s="228">
        <v>148</v>
      </c>
      <c r="L267" s="228">
        <v>189</v>
      </c>
      <c r="M267" s="228">
        <v>203</v>
      </c>
      <c r="N267" s="228">
        <v>171</v>
      </c>
      <c r="O267" s="228">
        <v>152</v>
      </c>
      <c r="P267" s="228">
        <v>202</v>
      </c>
      <c r="Q267" s="228">
        <v>128</v>
      </c>
      <c r="R267" s="279">
        <v>107</v>
      </c>
      <c r="S267" s="206">
        <f t="shared" si="4"/>
        <v>117.5</v>
      </c>
      <c r="T267" s="199">
        <f>IF(P267+Q267+R267=0,"",S267/$S$547*100)</f>
        <v>0.15900832932993214</v>
      </c>
    </row>
    <row r="268" spans="1:20" ht="13.5" customHeight="1" x14ac:dyDescent="0.2">
      <c r="A268" s="1401"/>
      <c r="B268" s="1416"/>
      <c r="C268" s="189" t="s">
        <v>14</v>
      </c>
      <c r="D268" s="190">
        <v>89</v>
      </c>
      <c r="E268" s="190">
        <v>87</v>
      </c>
      <c r="F268" s="190">
        <v>150</v>
      </c>
      <c r="G268" s="190">
        <v>110</v>
      </c>
      <c r="H268" s="190">
        <v>115</v>
      </c>
      <c r="I268" s="190">
        <v>127</v>
      </c>
      <c r="J268" s="202">
        <v>127</v>
      </c>
      <c r="K268" s="228">
        <v>130</v>
      </c>
      <c r="L268" s="228">
        <v>175</v>
      </c>
      <c r="M268" s="228">
        <v>179</v>
      </c>
      <c r="N268" s="228">
        <v>163</v>
      </c>
      <c r="O268" s="228">
        <v>141</v>
      </c>
      <c r="P268" s="228">
        <v>195</v>
      </c>
      <c r="Q268" s="228">
        <v>128</v>
      </c>
      <c r="R268" s="279">
        <v>102</v>
      </c>
      <c r="S268" s="206">
        <f t="shared" si="4"/>
        <v>115</v>
      </c>
      <c r="T268" s="199">
        <f>IF(P268+Q268+R268=0,"",S268/$S$548*100)</f>
        <v>0.25423635137674511</v>
      </c>
    </row>
    <row r="269" spans="1:20" ht="13.5" customHeight="1" x14ac:dyDescent="0.2">
      <c r="A269" s="1404" t="s">
        <v>270</v>
      </c>
      <c r="B269" s="1415" t="s">
        <v>697</v>
      </c>
      <c r="C269" s="178" t="s">
        <v>13</v>
      </c>
      <c r="D269" s="190">
        <v>3</v>
      </c>
      <c r="E269" s="190">
        <v>14</v>
      </c>
      <c r="F269" s="190">
        <v>10</v>
      </c>
      <c r="G269" s="190">
        <v>10</v>
      </c>
      <c r="H269" s="190">
        <v>10</v>
      </c>
      <c r="I269" s="190">
        <v>12</v>
      </c>
      <c r="J269" s="202">
        <v>6</v>
      </c>
      <c r="K269" s="228">
        <v>16</v>
      </c>
      <c r="L269" s="228">
        <v>22</v>
      </c>
      <c r="M269" s="228">
        <v>12</v>
      </c>
      <c r="N269" s="228">
        <v>27</v>
      </c>
      <c r="O269" s="228">
        <v>20</v>
      </c>
      <c r="P269" s="228">
        <v>29</v>
      </c>
      <c r="Q269" s="228">
        <v>24</v>
      </c>
      <c r="R269" s="279">
        <v>26</v>
      </c>
      <c r="S269" s="206">
        <f t="shared" si="4"/>
        <v>25</v>
      </c>
      <c r="T269" s="199">
        <f>IF(P269+Q269+R269=0,"",S269/$S$547*100)</f>
        <v>3.3831559431900457E-2</v>
      </c>
    </row>
    <row r="270" spans="1:20" ht="13.5" customHeight="1" x14ac:dyDescent="0.2">
      <c r="A270" s="1401"/>
      <c r="B270" s="1416"/>
      <c r="C270" s="189" t="s">
        <v>14</v>
      </c>
      <c r="D270" s="190">
        <v>3</v>
      </c>
      <c r="E270" s="190">
        <v>14</v>
      </c>
      <c r="F270" s="190">
        <v>10</v>
      </c>
      <c r="G270" s="190">
        <v>8</v>
      </c>
      <c r="H270" s="190">
        <v>9</v>
      </c>
      <c r="I270" s="190">
        <v>12</v>
      </c>
      <c r="J270" s="202">
        <v>6</v>
      </c>
      <c r="K270" s="228">
        <v>15</v>
      </c>
      <c r="L270" s="228">
        <v>18</v>
      </c>
      <c r="M270" s="228">
        <v>10</v>
      </c>
      <c r="N270" s="228">
        <v>26</v>
      </c>
      <c r="O270" s="228">
        <v>19</v>
      </c>
      <c r="P270" s="228">
        <v>24</v>
      </c>
      <c r="Q270" s="228">
        <v>25</v>
      </c>
      <c r="R270" s="279">
        <v>21</v>
      </c>
      <c r="S270" s="206">
        <f t="shared" si="4"/>
        <v>23</v>
      </c>
      <c r="T270" s="199">
        <f>IF(P270+Q270+R270=0,"",S270/$S$548*100)</f>
        <v>5.0847270275349021E-2</v>
      </c>
    </row>
    <row r="271" spans="1:20" ht="13.5" customHeight="1" x14ac:dyDescent="0.2">
      <c r="A271" s="1404" t="s">
        <v>272</v>
      </c>
      <c r="B271" s="1415" t="s">
        <v>698</v>
      </c>
      <c r="C271" s="178" t="s">
        <v>13</v>
      </c>
      <c r="D271" s="190">
        <v>561</v>
      </c>
      <c r="E271" s="190">
        <v>555</v>
      </c>
      <c r="F271" s="190">
        <v>651</v>
      </c>
      <c r="G271" s="190">
        <v>700</v>
      </c>
      <c r="H271" s="190">
        <v>679</v>
      </c>
      <c r="I271" s="190">
        <v>492</v>
      </c>
      <c r="J271" s="202">
        <v>581</v>
      </c>
      <c r="K271" s="228">
        <v>505</v>
      </c>
      <c r="L271" s="228">
        <v>594</v>
      </c>
      <c r="M271" s="228">
        <v>585</v>
      </c>
      <c r="N271" s="228">
        <v>544</v>
      </c>
      <c r="O271" s="228">
        <v>402</v>
      </c>
      <c r="P271" s="228">
        <v>452</v>
      </c>
      <c r="Q271" s="228">
        <v>486</v>
      </c>
      <c r="R271" s="279">
        <v>340</v>
      </c>
      <c r="S271" s="206">
        <f t="shared" si="4"/>
        <v>413</v>
      </c>
      <c r="T271" s="199">
        <f>IF(P271+Q271+R271=0,"",S271/$S$547*100)</f>
        <v>0.5588973618149955</v>
      </c>
    </row>
    <row r="272" spans="1:20" ht="13.5" customHeight="1" thickBot="1" x14ac:dyDescent="0.25">
      <c r="A272" s="1401"/>
      <c r="B272" s="1416"/>
      <c r="C272" s="189" t="s">
        <v>14</v>
      </c>
      <c r="D272" s="229">
        <v>559</v>
      </c>
      <c r="E272" s="229">
        <v>556</v>
      </c>
      <c r="F272" s="229">
        <v>653</v>
      </c>
      <c r="G272" s="229">
        <v>703</v>
      </c>
      <c r="H272" s="229">
        <v>696</v>
      </c>
      <c r="I272" s="229">
        <v>500</v>
      </c>
      <c r="J272" s="230">
        <v>582</v>
      </c>
      <c r="K272" s="231">
        <v>514</v>
      </c>
      <c r="L272" s="231">
        <v>595</v>
      </c>
      <c r="M272" s="231">
        <v>588</v>
      </c>
      <c r="N272" s="231">
        <v>547</v>
      </c>
      <c r="O272" s="231">
        <v>403</v>
      </c>
      <c r="P272" s="231">
        <v>453</v>
      </c>
      <c r="Q272" s="231">
        <v>498</v>
      </c>
      <c r="R272" s="304">
        <v>340</v>
      </c>
      <c r="S272" s="234">
        <f t="shared" si="4"/>
        <v>419</v>
      </c>
      <c r="T272" s="235">
        <f>IF(P272+Q272+R272=0,"",S272/$S$548*100)</f>
        <v>0.92630461936396691</v>
      </c>
    </row>
    <row r="273" spans="1:20" ht="13.5" customHeight="1" x14ac:dyDescent="0.2">
      <c r="A273" s="1396" t="s">
        <v>699</v>
      </c>
      <c r="B273" s="1397"/>
      <c r="C273" s="214" t="s">
        <v>13</v>
      </c>
      <c r="D273" s="263">
        <v>8</v>
      </c>
      <c r="E273" s="263">
        <v>13</v>
      </c>
      <c r="F273" s="263">
        <v>11</v>
      </c>
      <c r="G273" s="263">
        <v>11</v>
      </c>
      <c r="H273" s="263">
        <v>14</v>
      </c>
      <c r="I273" s="263">
        <v>27</v>
      </c>
      <c r="J273" s="239">
        <v>8</v>
      </c>
      <c r="K273" s="239">
        <v>29</v>
      </c>
      <c r="L273" s="239">
        <v>36</v>
      </c>
      <c r="M273" s="239">
        <v>11</v>
      </c>
      <c r="N273" s="239">
        <v>3</v>
      </c>
      <c r="O273" s="239">
        <v>11</v>
      </c>
      <c r="P273" s="239">
        <v>10</v>
      </c>
      <c r="Q273" s="239">
        <v>10</v>
      </c>
      <c r="R273" s="271">
        <v>9</v>
      </c>
      <c r="S273" s="242">
        <f t="shared" si="4"/>
        <v>9.5</v>
      </c>
      <c r="T273" s="243">
        <f>IF(P273+Q273+R273=0,"",S273/$S$547*100)</f>
        <v>1.2855992584122174E-2</v>
      </c>
    </row>
    <row r="274" spans="1:20" ht="13.5" customHeight="1" thickBot="1" x14ac:dyDescent="0.25">
      <c r="A274" s="1398"/>
      <c r="B274" s="1399"/>
      <c r="C274" s="221" t="s">
        <v>14</v>
      </c>
      <c r="D274" s="264">
        <v>9</v>
      </c>
      <c r="E274" s="264">
        <v>13</v>
      </c>
      <c r="F274" s="264">
        <v>11</v>
      </c>
      <c r="G274" s="264">
        <v>9</v>
      </c>
      <c r="H274" s="264">
        <v>14</v>
      </c>
      <c r="I274" s="264">
        <v>27</v>
      </c>
      <c r="J274" s="245">
        <v>8</v>
      </c>
      <c r="K274" s="245">
        <v>28</v>
      </c>
      <c r="L274" s="245">
        <v>36</v>
      </c>
      <c r="M274" s="245">
        <v>10</v>
      </c>
      <c r="N274" s="245">
        <v>3</v>
      </c>
      <c r="O274" s="245">
        <v>10</v>
      </c>
      <c r="P274" s="245">
        <v>10</v>
      </c>
      <c r="Q274" s="245">
        <v>10</v>
      </c>
      <c r="R274" s="272">
        <v>9</v>
      </c>
      <c r="S274" s="248">
        <f t="shared" si="4"/>
        <v>9.5</v>
      </c>
      <c r="T274" s="249">
        <f>IF(P274+Q274+R274=0,"",S274/$S$548*100)</f>
        <v>2.1002133374600683E-2</v>
      </c>
    </row>
    <row r="275" spans="1:20" ht="13.5" customHeight="1" x14ac:dyDescent="0.2">
      <c r="A275" s="1404" t="s">
        <v>276</v>
      </c>
      <c r="B275" s="1415" t="s">
        <v>700</v>
      </c>
      <c r="C275" s="178" t="s">
        <v>13</v>
      </c>
      <c r="D275" s="180">
        <v>1</v>
      </c>
      <c r="E275" s="180">
        <v>2</v>
      </c>
      <c r="F275" s="180">
        <v>2</v>
      </c>
      <c r="G275" s="180">
        <v>1</v>
      </c>
      <c r="H275" s="180">
        <v>1</v>
      </c>
      <c r="I275" s="180">
        <v>5</v>
      </c>
      <c r="J275" s="266">
        <v>1</v>
      </c>
      <c r="K275" s="267">
        <v>1</v>
      </c>
      <c r="L275" s="267">
        <v>1</v>
      </c>
      <c r="M275" s="267">
        <v>2</v>
      </c>
      <c r="N275" s="267">
        <v>1</v>
      </c>
      <c r="O275" s="268">
        <v>0</v>
      </c>
      <c r="P275" s="268">
        <v>0</v>
      </c>
      <c r="Q275" s="268">
        <v>1</v>
      </c>
      <c r="R275" s="269">
        <v>1</v>
      </c>
      <c r="S275" s="270">
        <f t="shared" si="4"/>
        <v>1</v>
      </c>
      <c r="T275" s="254">
        <f>IF(P275+Q275+R275=0,"",S275/$S$547*100)</f>
        <v>1.3532623772760182E-3</v>
      </c>
    </row>
    <row r="276" spans="1:20" ht="13.5" customHeight="1" x14ac:dyDescent="0.2">
      <c r="A276" s="1401"/>
      <c r="B276" s="1416"/>
      <c r="C276" s="189" t="s">
        <v>14</v>
      </c>
      <c r="D276" s="180">
        <v>1</v>
      </c>
      <c r="E276" s="180">
        <v>2</v>
      </c>
      <c r="F276" s="180">
        <v>2</v>
      </c>
      <c r="G276" s="180">
        <v>1</v>
      </c>
      <c r="H276" s="180">
        <v>1</v>
      </c>
      <c r="I276" s="180">
        <v>5</v>
      </c>
      <c r="J276" s="266">
        <v>1</v>
      </c>
      <c r="K276" s="267">
        <v>1</v>
      </c>
      <c r="L276" s="267">
        <v>1</v>
      </c>
      <c r="M276" s="267">
        <v>2</v>
      </c>
      <c r="N276" s="267">
        <v>1</v>
      </c>
      <c r="O276" s="268">
        <v>0</v>
      </c>
      <c r="P276" s="268">
        <v>0</v>
      </c>
      <c r="Q276" s="268">
        <v>1</v>
      </c>
      <c r="R276" s="269">
        <v>1</v>
      </c>
      <c r="S276" s="270">
        <f t="shared" si="4"/>
        <v>1</v>
      </c>
      <c r="T276" s="254">
        <f>IF(P276+Q276+R276=0,"",S276/$S$548*100)</f>
        <v>2.2107508815369143E-3</v>
      </c>
    </row>
    <row r="277" spans="1:20" ht="13.5" customHeight="1" x14ac:dyDescent="0.2">
      <c r="A277" s="1404" t="s">
        <v>278</v>
      </c>
      <c r="B277" s="1415" t="s">
        <v>701</v>
      </c>
      <c r="C277" s="178"/>
      <c r="D277" s="180"/>
      <c r="E277" s="180"/>
      <c r="F277" s="180"/>
      <c r="G277" s="180">
        <v>0</v>
      </c>
      <c r="H277" s="180">
        <v>0</v>
      </c>
      <c r="I277" s="180">
        <v>0</v>
      </c>
      <c r="J277" s="266">
        <v>0</v>
      </c>
      <c r="K277" s="267"/>
      <c r="L277" s="267"/>
      <c r="M277" s="267"/>
      <c r="N277" s="267"/>
      <c r="O277" s="268">
        <v>0</v>
      </c>
      <c r="P277" s="268">
        <v>3</v>
      </c>
      <c r="Q277" s="268"/>
      <c r="R277" s="269"/>
      <c r="S277" s="270" t="e">
        <f t="shared" si="4"/>
        <v>#DIV/0!</v>
      </c>
      <c r="T277" s="254"/>
    </row>
    <row r="278" spans="1:20" ht="13.5" customHeight="1" x14ac:dyDescent="0.2">
      <c r="A278" s="1401"/>
      <c r="B278" s="1416"/>
      <c r="C278" s="178"/>
      <c r="D278" s="180"/>
      <c r="E278" s="180"/>
      <c r="F278" s="180"/>
      <c r="G278" s="180">
        <v>0</v>
      </c>
      <c r="H278" s="180">
        <v>0</v>
      </c>
      <c r="I278" s="180">
        <v>0</v>
      </c>
      <c r="J278" s="266">
        <v>0</v>
      </c>
      <c r="K278" s="267"/>
      <c r="L278" s="267"/>
      <c r="M278" s="267"/>
      <c r="N278" s="267"/>
      <c r="O278" s="268">
        <v>0</v>
      </c>
      <c r="P278" s="268">
        <v>3</v>
      </c>
      <c r="Q278" s="268"/>
      <c r="R278" s="269"/>
      <c r="S278" s="270" t="e">
        <f t="shared" si="4"/>
        <v>#DIV/0!</v>
      </c>
      <c r="T278" s="254"/>
    </row>
    <row r="279" spans="1:20" ht="13.5" customHeight="1" x14ac:dyDescent="0.2">
      <c r="A279" s="1404" t="s">
        <v>280</v>
      </c>
      <c r="B279" s="1415" t="s">
        <v>702</v>
      </c>
      <c r="C279" s="178" t="s">
        <v>13</v>
      </c>
      <c r="D279" s="190">
        <v>1</v>
      </c>
      <c r="E279" s="190">
        <v>2</v>
      </c>
      <c r="F279" s="190">
        <v>3</v>
      </c>
      <c r="G279" s="190">
        <v>1</v>
      </c>
      <c r="H279" s="190">
        <v>0</v>
      </c>
      <c r="I279" s="190">
        <v>2</v>
      </c>
      <c r="J279" s="202">
        <v>1</v>
      </c>
      <c r="K279" s="228">
        <v>1</v>
      </c>
      <c r="L279" s="228"/>
      <c r="M279" s="228">
        <v>1</v>
      </c>
      <c r="N279" s="228">
        <v>1</v>
      </c>
      <c r="O279" s="204">
        <v>3</v>
      </c>
      <c r="P279" s="204">
        <v>2</v>
      </c>
      <c r="Q279" s="204"/>
      <c r="R279" s="205">
        <v>2</v>
      </c>
      <c r="S279" s="206">
        <f t="shared" si="4"/>
        <v>2</v>
      </c>
      <c r="T279" s="199">
        <f>IF(P279+Q279+R279=0,"",S279/$S$547*100)</f>
        <v>2.7065247545520364E-3</v>
      </c>
    </row>
    <row r="280" spans="1:20" ht="13.5" customHeight="1" x14ac:dyDescent="0.2">
      <c r="A280" s="1401"/>
      <c r="B280" s="1416"/>
      <c r="C280" s="189" t="s">
        <v>14</v>
      </c>
      <c r="D280" s="190">
        <v>2</v>
      </c>
      <c r="E280" s="190">
        <v>2</v>
      </c>
      <c r="F280" s="190">
        <v>3</v>
      </c>
      <c r="G280" s="190">
        <v>1</v>
      </c>
      <c r="H280" s="190">
        <v>0</v>
      </c>
      <c r="I280" s="190">
        <v>2</v>
      </c>
      <c r="J280" s="202">
        <v>1</v>
      </c>
      <c r="K280" s="228">
        <v>1</v>
      </c>
      <c r="L280" s="228"/>
      <c r="M280" s="228">
        <v>1</v>
      </c>
      <c r="N280" s="228">
        <v>1</v>
      </c>
      <c r="O280" s="204">
        <v>2</v>
      </c>
      <c r="P280" s="204">
        <v>2</v>
      </c>
      <c r="Q280" s="204"/>
      <c r="R280" s="205">
        <v>2</v>
      </c>
      <c r="S280" s="206">
        <f t="shared" si="4"/>
        <v>2</v>
      </c>
      <c r="T280" s="199">
        <f>IF(P280+Q280+R280=0,"",S280/$S$548*100)</f>
        <v>4.4215017630738285E-3</v>
      </c>
    </row>
    <row r="281" spans="1:20" ht="13.5" customHeight="1" x14ac:dyDescent="0.2">
      <c r="A281" s="1404" t="s">
        <v>284</v>
      </c>
      <c r="B281" s="1415" t="s">
        <v>703</v>
      </c>
      <c r="C281" s="178" t="s">
        <v>13</v>
      </c>
      <c r="D281" s="190">
        <v>0</v>
      </c>
      <c r="E281" s="190">
        <v>0</v>
      </c>
      <c r="F281" s="190">
        <v>0</v>
      </c>
      <c r="G281" s="190">
        <v>0</v>
      </c>
      <c r="H281" s="190">
        <v>0</v>
      </c>
      <c r="I281" s="190">
        <v>7</v>
      </c>
      <c r="J281" s="202">
        <v>0</v>
      </c>
      <c r="K281" s="228"/>
      <c r="L281" s="228"/>
      <c r="M281" s="228"/>
      <c r="N281" s="228"/>
      <c r="O281" s="204">
        <v>0</v>
      </c>
      <c r="P281" s="204">
        <v>0</v>
      </c>
      <c r="Q281" s="204"/>
      <c r="R281" s="205"/>
      <c r="S281" s="206" t="e">
        <f t="shared" si="4"/>
        <v>#DIV/0!</v>
      </c>
      <c r="T281" s="199" t="str">
        <f>IF(P281+Q281+R281=0,"",S281/$S$547*100)</f>
        <v/>
      </c>
    </row>
    <row r="282" spans="1:20" ht="13.5" customHeight="1" x14ac:dyDescent="0.2">
      <c r="A282" s="1401"/>
      <c r="B282" s="1416"/>
      <c r="C282" s="189" t="s">
        <v>14</v>
      </c>
      <c r="D282" s="190">
        <v>0</v>
      </c>
      <c r="E282" s="190">
        <v>0</v>
      </c>
      <c r="F282" s="190">
        <v>0</v>
      </c>
      <c r="G282" s="190">
        <v>0</v>
      </c>
      <c r="H282" s="190">
        <v>0</v>
      </c>
      <c r="I282" s="190">
        <v>7</v>
      </c>
      <c r="J282" s="202">
        <v>0</v>
      </c>
      <c r="K282" s="228"/>
      <c r="L282" s="228"/>
      <c r="M282" s="228"/>
      <c r="N282" s="228"/>
      <c r="O282" s="204">
        <v>0</v>
      </c>
      <c r="P282" s="204">
        <v>0</v>
      </c>
      <c r="Q282" s="204"/>
      <c r="R282" s="205"/>
      <c r="S282" s="206" t="e">
        <f t="shared" si="4"/>
        <v>#DIV/0!</v>
      </c>
      <c r="T282" s="199" t="str">
        <f>IF(P282+Q282+R282=0,"",S282/$S$548*100)</f>
        <v/>
      </c>
    </row>
    <row r="283" spans="1:20" ht="13.5" customHeight="1" x14ac:dyDescent="0.2">
      <c r="A283" s="1404" t="s">
        <v>286</v>
      </c>
      <c r="B283" s="1415" t="s">
        <v>704</v>
      </c>
      <c r="C283" s="178" t="s">
        <v>13</v>
      </c>
      <c r="D283" s="190">
        <v>0</v>
      </c>
      <c r="E283" s="190">
        <v>0</v>
      </c>
      <c r="F283" s="190">
        <v>0</v>
      </c>
      <c r="G283" s="190">
        <v>2</v>
      </c>
      <c r="H283" s="190">
        <v>0</v>
      </c>
      <c r="I283" s="190">
        <v>2</v>
      </c>
      <c r="J283" s="202">
        <v>0</v>
      </c>
      <c r="K283" s="228">
        <v>4</v>
      </c>
      <c r="L283" s="228">
        <v>1</v>
      </c>
      <c r="M283" s="228"/>
      <c r="N283" s="228">
        <v>1</v>
      </c>
      <c r="O283" s="204">
        <v>1</v>
      </c>
      <c r="P283" s="204">
        <v>1</v>
      </c>
      <c r="Q283" s="204"/>
      <c r="R283" s="205">
        <v>1</v>
      </c>
      <c r="S283" s="206">
        <f t="shared" si="4"/>
        <v>1</v>
      </c>
      <c r="T283" s="199">
        <f>IF(P283+Q283+R283=0,"",S283/$S$547*100)</f>
        <v>1.3532623772760182E-3</v>
      </c>
    </row>
    <row r="284" spans="1:20" ht="13.5" customHeight="1" x14ac:dyDescent="0.2">
      <c r="A284" s="1401"/>
      <c r="B284" s="1416"/>
      <c r="C284" s="189" t="s">
        <v>14</v>
      </c>
      <c r="D284" s="190">
        <v>0</v>
      </c>
      <c r="E284" s="190">
        <v>0</v>
      </c>
      <c r="F284" s="190">
        <v>0</v>
      </c>
      <c r="G284" s="190">
        <v>2</v>
      </c>
      <c r="H284" s="190">
        <v>0</v>
      </c>
      <c r="I284" s="190">
        <v>2</v>
      </c>
      <c r="J284" s="202">
        <v>0</v>
      </c>
      <c r="K284" s="228">
        <v>4</v>
      </c>
      <c r="L284" s="228">
        <v>1</v>
      </c>
      <c r="M284" s="228"/>
      <c r="N284" s="228">
        <v>1</v>
      </c>
      <c r="O284" s="204">
        <v>1</v>
      </c>
      <c r="P284" s="204">
        <v>1</v>
      </c>
      <c r="Q284" s="204"/>
      <c r="R284" s="205">
        <v>1</v>
      </c>
      <c r="S284" s="206">
        <f t="shared" si="4"/>
        <v>1</v>
      </c>
      <c r="T284" s="199">
        <f>IF(P284+Q284+R284=0,"",S284/$S$548*100)</f>
        <v>2.2107508815369143E-3</v>
      </c>
    </row>
    <row r="285" spans="1:20" ht="13.5" customHeight="1" x14ac:dyDescent="0.2">
      <c r="A285" s="1404" t="s">
        <v>288</v>
      </c>
      <c r="B285" s="1415" t="s">
        <v>705</v>
      </c>
      <c r="C285" s="178" t="s">
        <v>13</v>
      </c>
      <c r="D285" s="190">
        <v>0</v>
      </c>
      <c r="E285" s="190">
        <v>4</v>
      </c>
      <c r="F285" s="190">
        <v>2</v>
      </c>
      <c r="G285" s="190">
        <v>3</v>
      </c>
      <c r="H285" s="190">
        <v>1</v>
      </c>
      <c r="I285" s="190">
        <v>4</v>
      </c>
      <c r="J285" s="202">
        <v>3</v>
      </c>
      <c r="K285" s="228">
        <v>12</v>
      </c>
      <c r="L285" s="228">
        <v>21</v>
      </c>
      <c r="M285" s="228">
        <v>1</v>
      </c>
      <c r="N285" s="228"/>
      <c r="O285" s="204">
        <v>3</v>
      </c>
      <c r="P285" s="204">
        <v>0</v>
      </c>
      <c r="Q285" s="204">
        <v>2</v>
      </c>
      <c r="R285" s="205">
        <v>2</v>
      </c>
      <c r="S285" s="206">
        <f t="shared" si="4"/>
        <v>2</v>
      </c>
      <c r="T285" s="199">
        <f>IF(P285+Q285+R285=0,"",S285/$S$547*100)</f>
        <v>2.7065247545520364E-3</v>
      </c>
    </row>
    <row r="286" spans="1:20" ht="13.5" customHeight="1" x14ac:dyDescent="0.2">
      <c r="A286" s="1401"/>
      <c r="B286" s="1416"/>
      <c r="C286" s="189" t="s">
        <v>14</v>
      </c>
      <c r="D286" s="190">
        <v>0</v>
      </c>
      <c r="E286" s="190">
        <v>4</v>
      </c>
      <c r="F286" s="190">
        <v>2</v>
      </c>
      <c r="G286" s="190">
        <v>3</v>
      </c>
      <c r="H286" s="190">
        <v>1</v>
      </c>
      <c r="I286" s="190">
        <v>4</v>
      </c>
      <c r="J286" s="202">
        <v>3</v>
      </c>
      <c r="K286" s="228">
        <v>12</v>
      </c>
      <c r="L286" s="228">
        <v>21</v>
      </c>
      <c r="M286" s="228"/>
      <c r="N286" s="228"/>
      <c r="O286" s="204">
        <v>3</v>
      </c>
      <c r="P286" s="204">
        <v>0</v>
      </c>
      <c r="Q286" s="204">
        <v>2</v>
      </c>
      <c r="R286" s="205">
        <v>2</v>
      </c>
      <c r="S286" s="206">
        <f t="shared" si="4"/>
        <v>2</v>
      </c>
      <c r="T286" s="199">
        <f>IF(P286+Q286+R286=0,"",S286/$S$548*100)</f>
        <v>4.4215017630738285E-3</v>
      </c>
    </row>
    <row r="287" spans="1:20" ht="13.5" customHeight="1" x14ac:dyDescent="0.2">
      <c r="A287" s="1404" t="s">
        <v>706</v>
      </c>
      <c r="B287" s="1415" t="s">
        <v>707</v>
      </c>
      <c r="C287" s="178" t="s">
        <v>13</v>
      </c>
      <c r="D287" s="190">
        <v>0</v>
      </c>
      <c r="E287" s="190">
        <v>0</v>
      </c>
      <c r="F287" s="190">
        <v>0</v>
      </c>
      <c r="G287" s="190">
        <v>0</v>
      </c>
      <c r="H287" s="190">
        <v>0</v>
      </c>
      <c r="I287" s="190">
        <v>0</v>
      </c>
      <c r="J287" s="202">
        <v>1</v>
      </c>
      <c r="K287" s="228"/>
      <c r="L287" s="228">
        <v>2</v>
      </c>
      <c r="M287" s="228"/>
      <c r="N287" s="228"/>
      <c r="O287" s="204">
        <v>0</v>
      </c>
      <c r="P287" s="204">
        <v>0</v>
      </c>
      <c r="Q287" s="204"/>
      <c r="R287" s="205"/>
      <c r="S287" s="206" t="e">
        <f t="shared" si="4"/>
        <v>#DIV/0!</v>
      </c>
      <c r="T287" s="199" t="str">
        <f>IF(P287+Q287+R287=0,"",S287/$S$547*100)</f>
        <v/>
      </c>
    </row>
    <row r="288" spans="1:20" ht="13.5" customHeight="1" x14ac:dyDescent="0.2">
      <c r="A288" s="1401"/>
      <c r="B288" s="1416"/>
      <c r="C288" s="189" t="s">
        <v>14</v>
      </c>
      <c r="D288" s="190">
        <v>0</v>
      </c>
      <c r="E288" s="190">
        <v>0</v>
      </c>
      <c r="F288" s="190">
        <v>0</v>
      </c>
      <c r="G288" s="190">
        <v>0</v>
      </c>
      <c r="H288" s="190">
        <v>0</v>
      </c>
      <c r="I288" s="190">
        <v>0</v>
      </c>
      <c r="J288" s="202">
        <v>1</v>
      </c>
      <c r="K288" s="228"/>
      <c r="L288" s="228">
        <v>2</v>
      </c>
      <c r="M288" s="228"/>
      <c r="N288" s="228"/>
      <c r="O288" s="204">
        <v>0</v>
      </c>
      <c r="P288" s="204">
        <v>0</v>
      </c>
      <c r="Q288" s="204"/>
      <c r="R288" s="205"/>
      <c r="S288" s="206" t="e">
        <f t="shared" si="4"/>
        <v>#DIV/0!</v>
      </c>
      <c r="T288" s="199" t="str">
        <f>IF(P288+Q288+R288=0,"",S288/$S$548*100)</f>
        <v/>
      </c>
    </row>
    <row r="289" spans="1:23" ht="13.5" customHeight="1" x14ac:dyDescent="0.2">
      <c r="A289" s="1404" t="s">
        <v>294</v>
      </c>
      <c r="B289" s="1415" t="s">
        <v>708</v>
      </c>
      <c r="C289" s="178" t="s">
        <v>13</v>
      </c>
      <c r="D289" s="190">
        <v>0</v>
      </c>
      <c r="E289" s="190">
        <v>0</v>
      </c>
      <c r="F289" s="190">
        <v>0</v>
      </c>
      <c r="G289" s="190">
        <v>0</v>
      </c>
      <c r="H289" s="190">
        <v>0</v>
      </c>
      <c r="I289" s="190">
        <v>0</v>
      </c>
      <c r="J289" s="202">
        <v>1</v>
      </c>
      <c r="K289" s="228"/>
      <c r="L289" s="228"/>
      <c r="M289" s="228"/>
      <c r="N289" s="228"/>
      <c r="O289" s="204">
        <v>0</v>
      </c>
      <c r="P289" s="204">
        <v>1</v>
      </c>
      <c r="Q289" s="204"/>
      <c r="R289" s="205"/>
      <c r="S289" s="206" t="e">
        <f t="shared" si="4"/>
        <v>#DIV/0!</v>
      </c>
      <c r="T289" s="199"/>
    </row>
    <row r="290" spans="1:23" ht="13.5" customHeight="1" x14ac:dyDescent="0.2">
      <c r="A290" s="1401"/>
      <c r="B290" s="1416"/>
      <c r="C290" s="189" t="s">
        <v>14</v>
      </c>
      <c r="D290" s="190">
        <v>0</v>
      </c>
      <c r="E290" s="190">
        <v>0</v>
      </c>
      <c r="F290" s="190">
        <v>0</v>
      </c>
      <c r="G290" s="190">
        <v>0</v>
      </c>
      <c r="H290" s="190">
        <v>0</v>
      </c>
      <c r="I290" s="190">
        <v>0</v>
      </c>
      <c r="J290" s="202">
        <v>1</v>
      </c>
      <c r="K290" s="228"/>
      <c r="L290" s="228"/>
      <c r="M290" s="228"/>
      <c r="N290" s="228"/>
      <c r="O290" s="204">
        <v>0</v>
      </c>
      <c r="P290" s="204">
        <v>1</v>
      </c>
      <c r="Q290" s="204"/>
      <c r="R290" s="205"/>
      <c r="S290" s="206" t="e">
        <f t="shared" si="4"/>
        <v>#DIV/0!</v>
      </c>
      <c r="T290" s="199"/>
    </row>
    <row r="291" spans="1:23" ht="13.5" customHeight="1" x14ac:dyDescent="0.2">
      <c r="A291" s="1404" t="s">
        <v>296</v>
      </c>
      <c r="B291" s="1415" t="s">
        <v>709</v>
      </c>
      <c r="C291" s="178" t="s">
        <v>13</v>
      </c>
      <c r="D291" s="190">
        <v>4</v>
      </c>
      <c r="E291" s="190">
        <v>3</v>
      </c>
      <c r="F291" s="190">
        <v>3</v>
      </c>
      <c r="G291" s="190">
        <v>2</v>
      </c>
      <c r="H291" s="190">
        <v>4</v>
      </c>
      <c r="I291" s="190">
        <v>1</v>
      </c>
      <c r="J291" s="202">
        <v>0</v>
      </c>
      <c r="K291" s="228">
        <v>2</v>
      </c>
      <c r="L291" s="228">
        <v>3</v>
      </c>
      <c r="M291" s="228">
        <v>2</v>
      </c>
      <c r="N291" s="228"/>
      <c r="O291" s="204">
        <v>0</v>
      </c>
      <c r="P291" s="204">
        <v>0</v>
      </c>
      <c r="Q291" s="204">
        <v>1</v>
      </c>
      <c r="R291" s="205"/>
      <c r="S291" s="206">
        <f t="shared" si="4"/>
        <v>1</v>
      </c>
      <c r="T291" s="199">
        <f>IF(P291+Q291+R291=0,"",S291/$S$547*100)</f>
        <v>1.3532623772760182E-3</v>
      </c>
    </row>
    <row r="292" spans="1:23" ht="13.5" customHeight="1" x14ac:dyDescent="0.2">
      <c r="A292" s="1401"/>
      <c r="B292" s="1416"/>
      <c r="C292" s="189" t="s">
        <v>14</v>
      </c>
      <c r="D292" s="190">
        <v>4</v>
      </c>
      <c r="E292" s="190">
        <v>3</v>
      </c>
      <c r="F292" s="190">
        <v>3</v>
      </c>
      <c r="G292" s="190">
        <v>1</v>
      </c>
      <c r="H292" s="190">
        <v>4</v>
      </c>
      <c r="I292" s="190">
        <v>1</v>
      </c>
      <c r="J292" s="202">
        <v>0</v>
      </c>
      <c r="K292" s="228">
        <v>2</v>
      </c>
      <c r="L292" s="228">
        <v>3</v>
      </c>
      <c r="M292" s="228">
        <v>2</v>
      </c>
      <c r="N292" s="228"/>
      <c r="O292" s="204">
        <v>0</v>
      </c>
      <c r="P292" s="204">
        <v>0</v>
      </c>
      <c r="Q292" s="204">
        <v>1</v>
      </c>
      <c r="R292" s="205"/>
      <c r="S292" s="206">
        <f t="shared" si="4"/>
        <v>1</v>
      </c>
      <c r="T292" s="199">
        <f>IF(P292+Q292+R292=0,"",S292/$S$548*100)</f>
        <v>2.2107508815369143E-3</v>
      </c>
    </row>
    <row r="293" spans="1:23" ht="13.5" customHeight="1" x14ac:dyDescent="0.2">
      <c r="A293" s="1404" t="s">
        <v>298</v>
      </c>
      <c r="B293" s="1415" t="s">
        <v>710</v>
      </c>
      <c r="C293" s="178" t="s">
        <v>13</v>
      </c>
      <c r="D293" s="190">
        <v>2</v>
      </c>
      <c r="E293" s="190">
        <v>2</v>
      </c>
      <c r="F293" s="190">
        <v>1</v>
      </c>
      <c r="G293" s="190">
        <v>0</v>
      </c>
      <c r="H293" s="190">
        <v>3</v>
      </c>
      <c r="I293" s="190">
        <v>1</v>
      </c>
      <c r="J293" s="202">
        <v>0</v>
      </c>
      <c r="K293" s="228">
        <v>1</v>
      </c>
      <c r="L293" s="228">
        <v>5</v>
      </c>
      <c r="M293" s="228">
        <v>1</v>
      </c>
      <c r="N293" s="228"/>
      <c r="O293" s="204">
        <v>0</v>
      </c>
      <c r="P293" s="204">
        <v>0</v>
      </c>
      <c r="Q293" s="204"/>
      <c r="R293" s="205"/>
      <c r="S293" s="206" t="e">
        <f t="shared" si="4"/>
        <v>#DIV/0!</v>
      </c>
      <c r="T293" s="199" t="str">
        <f>IF(P293+Q293+R293=0,"",S293/$S$547*100)</f>
        <v/>
      </c>
    </row>
    <row r="294" spans="1:23" ht="13.5" customHeight="1" x14ac:dyDescent="0.2">
      <c r="A294" s="1401"/>
      <c r="B294" s="1416"/>
      <c r="C294" s="189" t="s">
        <v>14</v>
      </c>
      <c r="D294" s="229">
        <v>2</v>
      </c>
      <c r="E294" s="229">
        <v>2</v>
      </c>
      <c r="F294" s="229">
        <v>1</v>
      </c>
      <c r="G294" s="229">
        <v>0</v>
      </c>
      <c r="H294" s="229">
        <v>3</v>
      </c>
      <c r="I294" s="229">
        <v>1</v>
      </c>
      <c r="J294" s="230">
        <v>0</v>
      </c>
      <c r="K294" s="231">
        <v>1</v>
      </c>
      <c r="L294" s="231">
        <v>5</v>
      </c>
      <c r="M294" s="231">
        <v>1</v>
      </c>
      <c r="N294" s="231"/>
      <c r="O294" s="232">
        <v>0</v>
      </c>
      <c r="P294" s="232">
        <v>0</v>
      </c>
      <c r="Q294" s="232"/>
      <c r="R294" s="233"/>
      <c r="S294" s="234" t="e">
        <f t="shared" si="4"/>
        <v>#DIV/0!</v>
      </c>
      <c r="T294" s="235" t="str">
        <f>IF(P294+Q294+R294=0,"",S294/$S$548*100)</f>
        <v/>
      </c>
    </row>
    <row r="295" spans="1:23" ht="13.5" customHeight="1" x14ac:dyDescent="0.2">
      <c r="A295" s="1404" t="s">
        <v>300</v>
      </c>
      <c r="B295" s="1415" t="s">
        <v>711</v>
      </c>
      <c r="C295" s="178" t="s">
        <v>13</v>
      </c>
      <c r="D295" s="190">
        <v>2</v>
      </c>
      <c r="E295" s="190">
        <v>2</v>
      </c>
      <c r="F295" s="190">
        <v>1</v>
      </c>
      <c r="G295" s="190">
        <v>2</v>
      </c>
      <c r="H295" s="190">
        <v>5</v>
      </c>
      <c r="I295" s="190">
        <v>5</v>
      </c>
      <c r="J295" s="202">
        <v>1</v>
      </c>
      <c r="K295" s="228">
        <v>8</v>
      </c>
      <c r="L295" s="228">
        <v>3</v>
      </c>
      <c r="M295" s="228">
        <v>4</v>
      </c>
      <c r="N295" s="228"/>
      <c r="O295" s="204">
        <v>4</v>
      </c>
      <c r="P295" s="204">
        <v>3</v>
      </c>
      <c r="Q295" s="204">
        <v>6</v>
      </c>
      <c r="R295" s="205">
        <v>3</v>
      </c>
      <c r="S295" s="206">
        <f t="shared" si="4"/>
        <v>4.5</v>
      </c>
      <c r="T295" s="199">
        <f>IF(P295+Q295+R295=0,"",S295/$S$547*100)</f>
        <v>6.0896806977420812E-3</v>
      </c>
    </row>
    <row r="296" spans="1:23" ht="13.5" customHeight="1" thickBot="1" x14ac:dyDescent="0.25">
      <c r="A296" s="1401"/>
      <c r="B296" s="1416"/>
      <c r="C296" s="189" t="s">
        <v>14</v>
      </c>
      <c r="D296" s="229">
        <v>2</v>
      </c>
      <c r="E296" s="229">
        <v>2</v>
      </c>
      <c r="F296" s="229">
        <v>1</v>
      </c>
      <c r="G296" s="229">
        <v>1</v>
      </c>
      <c r="H296" s="229">
        <v>5</v>
      </c>
      <c r="I296" s="229">
        <v>5</v>
      </c>
      <c r="J296" s="230">
        <v>1</v>
      </c>
      <c r="K296" s="231">
        <v>7</v>
      </c>
      <c r="L296" s="231">
        <v>3</v>
      </c>
      <c r="M296" s="231">
        <v>4</v>
      </c>
      <c r="N296" s="231"/>
      <c r="O296" s="232">
        <v>4</v>
      </c>
      <c r="P296" s="232">
        <v>3</v>
      </c>
      <c r="Q296" s="232">
        <v>6</v>
      </c>
      <c r="R296" s="233">
        <v>3</v>
      </c>
      <c r="S296" s="234">
        <f t="shared" si="4"/>
        <v>4.5</v>
      </c>
      <c r="T296" s="235">
        <f>IF(P296+Q296+R296=0,"",S296/$S$548*100)</f>
        <v>9.9483789669161122E-3</v>
      </c>
    </row>
    <row r="297" spans="1:23" ht="13.5" customHeight="1" x14ac:dyDescent="0.2">
      <c r="A297" s="1396" t="s">
        <v>712</v>
      </c>
      <c r="B297" s="1397"/>
      <c r="C297" s="214" t="s">
        <v>13</v>
      </c>
      <c r="D297" s="263">
        <v>375</v>
      </c>
      <c r="E297" s="263">
        <v>336</v>
      </c>
      <c r="F297" s="263">
        <v>358</v>
      </c>
      <c r="G297" s="263">
        <v>420</v>
      </c>
      <c r="H297" s="263">
        <v>445</v>
      </c>
      <c r="I297" s="263">
        <v>453</v>
      </c>
      <c r="J297" s="239">
        <v>416</v>
      </c>
      <c r="K297" s="239">
        <v>486</v>
      </c>
      <c r="L297" s="239">
        <v>586</v>
      </c>
      <c r="M297" s="239">
        <v>554</v>
      </c>
      <c r="N297" s="239">
        <v>558</v>
      </c>
      <c r="O297" s="239">
        <v>618</v>
      </c>
      <c r="P297" s="239">
        <v>541</v>
      </c>
      <c r="Q297" s="239">
        <v>501</v>
      </c>
      <c r="R297" s="271">
        <v>430</v>
      </c>
      <c r="S297" s="305">
        <f t="shared" si="4"/>
        <v>465.5</v>
      </c>
      <c r="T297" s="306">
        <f>IF(P297+Q297+R297=0,"",S297/$S$547*100)</f>
        <v>0.62994363662198649</v>
      </c>
      <c r="V297" s="63"/>
      <c r="W297" s="63"/>
    </row>
    <row r="298" spans="1:23" ht="13.5" customHeight="1" thickBot="1" x14ac:dyDescent="0.25">
      <c r="A298" s="1398"/>
      <c r="B298" s="1399"/>
      <c r="C298" s="221" t="s">
        <v>14</v>
      </c>
      <c r="D298" s="264">
        <v>332</v>
      </c>
      <c r="E298" s="264">
        <v>296</v>
      </c>
      <c r="F298" s="264">
        <v>315</v>
      </c>
      <c r="G298" s="264">
        <v>344</v>
      </c>
      <c r="H298" s="264">
        <v>355</v>
      </c>
      <c r="I298" s="264">
        <v>381</v>
      </c>
      <c r="J298" s="245">
        <v>336</v>
      </c>
      <c r="K298" s="245">
        <v>413</v>
      </c>
      <c r="L298" s="245">
        <v>496</v>
      </c>
      <c r="M298" s="245">
        <v>472</v>
      </c>
      <c r="N298" s="245">
        <v>484</v>
      </c>
      <c r="O298" s="245">
        <v>509</v>
      </c>
      <c r="P298" s="245">
        <v>456</v>
      </c>
      <c r="Q298" s="245">
        <v>423</v>
      </c>
      <c r="R298" s="272">
        <v>338</v>
      </c>
      <c r="S298" s="212">
        <f t="shared" si="4"/>
        <v>380.5</v>
      </c>
      <c r="T298" s="213">
        <f>IF(P298+Q298+R298=0,"",S298/$S$548*100)</f>
        <v>0.84119071042479576</v>
      </c>
      <c r="V298" s="63"/>
      <c r="W298" s="63"/>
    </row>
    <row r="299" spans="1:23" ht="13.5" customHeight="1" x14ac:dyDescent="0.2">
      <c r="A299" s="1413" t="s">
        <v>302</v>
      </c>
      <c r="B299" s="1424" t="s">
        <v>713</v>
      </c>
      <c r="C299" s="178" t="s">
        <v>13</v>
      </c>
      <c r="D299" s="180">
        <v>1</v>
      </c>
      <c r="E299" s="180">
        <v>6</v>
      </c>
      <c r="F299" s="180">
        <v>2</v>
      </c>
      <c r="G299" s="180">
        <v>7</v>
      </c>
      <c r="H299" s="180">
        <v>5</v>
      </c>
      <c r="I299" s="180">
        <v>6</v>
      </c>
      <c r="J299" s="266">
        <v>4</v>
      </c>
      <c r="K299" s="267">
        <v>4</v>
      </c>
      <c r="L299" s="267">
        <v>6</v>
      </c>
      <c r="M299" s="267">
        <v>7</v>
      </c>
      <c r="N299" s="267">
        <v>4</v>
      </c>
      <c r="O299" s="268">
        <v>3</v>
      </c>
      <c r="P299" s="268"/>
      <c r="Q299" s="268">
        <v>1</v>
      </c>
      <c r="R299" s="269">
        <v>1</v>
      </c>
      <c r="S299" s="270">
        <f t="shared" si="4"/>
        <v>1</v>
      </c>
      <c r="T299" s="254">
        <f>IF(P299+Q299+R299=0,"",S299/$S$547*100)</f>
        <v>1.3532623772760182E-3</v>
      </c>
      <c r="V299" s="63"/>
      <c r="W299" s="63"/>
    </row>
    <row r="300" spans="1:23" ht="13.5" customHeight="1" x14ac:dyDescent="0.2">
      <c r="A300" s="1414"/>
      <c r="B300" s="1425"/>
      <c r="C300" s="189" t="s">
        <v>14</v>
      </c>
      <c r="D300" s="180">
        <v>0</v>
      </c>
      <c r="E300" s="180">
        <v>6</v>
      </c>
      <c r="F300" s="180">
        <v>2</v>
      </c>
      <c r="G300" s="180">
        <v>6</v>
      </c>
      <c r="H300" s="180">
        <v>5</v>
      </c>
      <c r="I300" s="180">
        <v>5</v>
      </c>
      <c r="J300" s="266">
        <v>5</v>
      </c>
      <c r="K300" s="267">
        <v>2</v>
      </c>
      <c r="L300" s="267">
        <v>6</v>
      </c>
      <c r="M300" s="267">
        <v>6</v>
      </c>
      <c r="N300" s="267">
        <v>4</v>
      </c>
      <c r="O300" s="268">
        <v>2</v>
      </c>
      <c r="P300" s="268"/>
      <c r="Q300" s="268">
        <v>1</v>
      </c>
      <c r="R300" s="269">
        <v>1</v>
      </c>
      <c r="S300" s="270">
        <f t="shared" si="4"/>
        <v>1</v>
      </c>
      <c r="T300" s="254">
        <f>IF(P300+Q300+R300=0,"",S300/$S$548*100)</f>
        <v>2.2107508815369143E-3</v>
      </c>
      <c r="V300" s="63"/>
      <c r="W300" s="63"/>
    </row>
    <row r="301" spans="1:23" ht="13.5" customHeight="1" x14ac:dyDescent="0.2">
      <c r="A301" s="1413" t="s">
        <v>306</v>
      </c>
      <c r="B301" s="1424" t="s">
        <v>714</v>
      </c>
      <c r="C301" s="178" t="s">
        <v>13</v>
      </c>
      <c r="D301" s="190">
        <v>1</v>
      </c>
      <c r="E301" s="190">
        <v>2</v>
      </c>
      <c r="F301" s="190">
        <v>3</v>
      </c>
      <c r="G301" s="190">
        <v>6</v>
      </c>
      <c r="H301" s="190">
        <v>2</v>
      </c>
      <c r="I301" s="190">
        <v>10</v>
      </c>
      <c r="J301" s="202">
        <v>8</v>
      </c>
      <c r="K301" s="228">
        <v>4</v>
      </c>
      <c r="L301" s="228"/>
      <c r="M301" s="228">
        <v>12</v>
      </c>
      <c r="N301" s="228">
        <v>5</v>
      </c>
      <c r="O301" s="204">
        <v>8</v>
      </c>
      <c r="P301" s="204">
        <v>7</v>
      </c>
      <c r="Q301" s="204">
        <v>5</v>
      </c>
      <c r="R301" s="205">
        <v>1</v>
      </c>
      <c r="S301" s="206">
        <f t="shared" si="4"/>
        <v>3</v>
      </c>
      <c r="T301" s="199">
        <f>IF(P301+Q301+R301=0,"",S301/$S$547*100)</f>
        <v>4.0597871318280541E-3</v>
      </c>
      <c r="V301" s="63"/>
      <c r="W301" s="63"/>
    </row>
    <row r="302" spans="1:23" ht="13.5" customHeight="1" x14ac:dyDescent="0.2">
      <c r="A302" s="1414"/>
      <c r="B302" s="1425"/>
      <c r="C302" s="189" t="s">
        <v>14</v>
      </c>
      <c r="D302" s="190">
        <v>1</v>
      </c>
      <c r="E302" s="190">
        <v>2</v>
      </c>
      <c r="F302" s="190">
        <v>3</v>
      </c>
      <c r="G302" s="190">
        <v>5</v>
      </c>
      <c r="H302" s="190">
        <v>1</v>
      </c>
      <c r="I302" s="190">
        <v>9</v>
      </c>
      <c r="J302" s="202">
        <v>7</v>
      </c>
      <c r="K302" s="228">
        <v>5</v>
      </c>
      <c r="L302" s="228"/>
      <c r="M302" s="228">
        <v>9</v>
      </c>
      <c r="N302" s="228">
        <v>4</v>
      </c>
      <c r="O302" s="204">
        <v>5</v>
      </c>
      <c r="P302" s="204">
        <v>7</v>
      </c>
      <c r="Q302" s="204">
        <v>5</v>
      </c>
      <c r="R302" s="205">
        <v>1</v>
      </c>
      <c r="S302" s="206">
        <f t="shared" si="4"/>
        <v>3</v>
      </c>
      <c r="T302" s="199">
        <f>IF(P302+Q302+R302=0,"",S302/$S$548*100)</f>
        <v>6.6322526446107415E-3</v>
      </c>
      <c r="V302" s="63"/>
      <c r="W302" s="63"/>
    </row>
    <row r="303" spans="1:23" ht="13.5" customHeight="1" x14ac:dyDescent="0.2">
      <c r="A303" s="1413" t="s">
        <v>715</v>
      </c>
      <c r="B303" s="1424" t="s">
        <v>716</v>
      </c>
      <c r="C303" s="178" t="s">
        <v>13</v>
      </c>
      <c r="D303" s="190">
        <v>0</v>
      </c>
      <c r="E303" s="190">
        <v>0</v>
      </c>
      <c r="F303" s="190">
        <v>0</v>
      </c>
      <c r="G303" s="190">
        <v>0</v>
      </c>
      <c r="H303" s="190">
        <v>0</v>
      </c>
      <c r="I303" s="190">
        <v>0</v>
      </c>
      <c r="J303" s="202">
        <v>2</v>
      </c>
      <c r="K303" s="228">
        <v>28</v>
      </c>
      <c r="L303" s="228">
        <v>90</v>
      </c>
      <c r="M303" s="228">
        <v>79</v>
      </c>
      <c r="N303" s="228">
        <v>107</v>
      </c>
      <c r="O303" s="204">
        <v>106</v>
      </c>
      <c r="P303" s="204">
        <v>121</v>
      </c>
      <c r="Q303" s="204">
        <v>104</v>
      </c>
      <c r="R303" s="205">
        <v>57</v>
      </c>
      <c r="S303" s="206">
        <f t="shared" si="4"/>
        <v>80.5</v>
      </c>
      <c r="T303" s="199">
        <f>IF(P303+Q303+R303=0,"",S303/$S$547*100)</f>
        <v>0.10893762137071947</v>
      </c>
      <c r="V303" s="63"/>
      <c r="W303" s="63"/>
    </row>
    <row r="304" spans="1:23" ht="13.5" customHeight="1" x14ac:dyDescent="0.2">
      <c r="A304" s="1414"/>
      <c r="B304" s="1425"/>
      <c r="C304" s="189" t="s">
        <v>14</v>
      </c>
      <c r="D304" s="190">
        <v>0</v>
      </c>
      <c r="E304" s="190">
        <v>0</v>
      </c>
      <c r="F304" s="190">
        <v>0</v>
      </c>
      <c r="G304" s="190">
        <v>0</v>
      </c>
      <c r="H304" s="190">
        <v>0</v>
      </c>
      <c r="I304" s="190">
        <v>0</v>
      </c>
      <c r="J304" s="202">
        <v>2</v>
      </c>
      <c r="K304" s="228">
        <v>28</v>
      </c>
      <c r="L304" s="228">
        <v>90</v>
      </c>
      <c r="M304" s="228">
        <v>79</v>
      </c>
      <c r="N304" s="228">
        <v>108</v>
      </c>
      <c r="O304" s="204">
        <v>106</v>
      </c>
      <c r="P304" s="204">
        <v>121</v>
      </c>
      <c r="Q304" s="204">
        <v>104</v>
      </c>
      <c r="R304" s="205">
        <v>57</v>
      </c>
      <c r="S304" s="206">
        <f t="shared" si="4"/>
        <v>80.5</v>
      </c>
      <c r="T304" s="199">
        <f>IF(P304+Q304+R304=0,"",S304/$S$548*100)</f>
        <v>0.17796544596372157</v>
      </c>
      <c r="V304" s="63"/>
      <c r="W304" s="63"/>
    </row>
    <row r="305" spans="1:23" ht="13.5" customHeight="1" x14ac:dyDescent="0.2">
      <c r="A305" s="1413" t="s">
        <v>310</v>
      </c>
      <c r="B305" s="1424" t="s">
        <v>717</v>
      </c>
      <c r="C305" s="178" t="s">
        <v>13</v>
      </c>
      <c r="D305" s="190">
        <v>0</v>
      </c>
      <c r="E305" s="190">
        <v>1</v>
      </c>
      <c r="F305" s="190">
        <v>0</v>
      </c>
      <c r="G305" s="190">
        <v>0</v>
      </c>
      <c r="H305" s="190">
        <v>0</v>
      </c>
      <c r="I305" s="190">
        <v>1</v>
      </c>
      <c r="J305" s="202">
        <v>0</v>
      </c>
      <c r="K305" s="228"/>
      <c r="L305" s="228"/>
      <c r="M305" s="228"/>
      <c r="N305" s="228"/>
      <c r="O305" s="204">
        <v>0</v>
      </c>
      <c r="P305" s="204"/>
      <c r="Q305" s="204"/>
      <c r="R305" s="205">
        <v>1</v>
      </c>
      <c r="S305" s="206">
        <f t="shared" si="4"/>
        <v>1</v>
      </c>
      <c r="T305" s="199">
        <f>IF(P305+Q305+R305=0,"",S305/$S$547*100)</f>
        <v>1.3532623772760182E-3</v>
      </c>
      <c r="V305" s="63"/>
      <c r="W305" s="63"/>
    </row>
    <row r="306" spans="1:23" ht="13.5" customHeight="1" x14ac:dyDescent="0.2">
      <c r="A306" s="1414"/>
      <c r="B306" s="1425"/>
      <c r="C306" s="189" t="s">
        <v>14</v>
      </c>
      <c r="D306" s="190">
        <v>0</v>
      </c>
      <c r="E306" s="190">
        <v>1</v>
      </c>
      <c r="F306" s="190">
        <v>0</v>
      </c>
      <c r="G306" s="190">
        <v>0</v>
      </c>
      <c r="H306" s="190">
        <v>0</v>
      </c>
      <c r="I306" s="190">
        <v>1</v>
      </c>
      <c r="J306" s="202">
        <v>0</v>
      </c>
      <c r="K306" s="228"/>
      <c r="L306" s="228"/>
      <c r="M306" s="228"/>
      <c r="N306" s="228"/>
      <c r="O306" s="204">
        <v>0</v>
      </c>
      <c r="P306" s="204"/>
      <c r="Q306" s="204"/>
      <c r="R306" s="205">
        <v>1</v>
      </c>
      <c r="S306" s="206">
        <f t="shared" si="4"/>
        <v>1</v>
      </c>
      <c r="T306" s="199">
        <f>IF(P306+Q306+R306=0,"",S306/$S$548*100)</f>
        <v>2.2107508815369143E-3</v>
      </c>
      <c r="V306" s="63"/>
      <c r="W306" s="63"/>
    </row>
    <row r="307" spans="1:23" ht="13.5" customHeight="1" x14ac:dyDescent="0.2">
      <c r="A307" s="1413" t="s">
        <v>312</v>
      </c>
      <c r="B307" s="1424" t="s">
        <v>718</v>
      </c>
      <c r="C307" s="178" t="s">
        <v>13</v>
      </c>
      <c r="D307" s="190">
        <v>0</v>
      </c>
      <c r="E307" s="190">
        <v>1</v>
      </c>
      <c r="F307" s="190">
        <v>0</v>
      </c>
      <c r="G307" s="190">
        <v>3</v>
      </c>
      <c r="H307" s="190">
        <v>1</v>
      </c>
      <c r="I307" s="190">
        <v>2</v>
      </c>
      <c r="J307" s="202">
        <v>0</v>
      </c>
      <c r="K307" s="228"/>
      <c r="L307" s="228">
        <v>1</v>
      </c>
      <c r="M307" s="228">
        <v>2</v>
      </c>
      <c r="N307" s="228">
        <v>2</v>
      </c>
      <c r="O307" s="204">
        <v>0</v>
      </c>
      <c r="P307" s="204"/>
      <c r="Q307" s="204"/>
      <c r="R307" s="205"/>
      <c r="S307" s="206" t="e">
        <f t="shared" si="4"/>
        <v>#DIV/0!</v>
      </c>
      <c r="T307" s="199" t="str">
        <f>IF(P307+Q307+R307=0,"",S307/$S$547*100)</f>
        <v/>
      </c>
      <c r="V307" s="63"/>
      <c r="W307" s="63"/>
    </row>
    <row r="308" spans="1:23" ht="13.5" customHeight="1" x14ac:dyDescent="0.2">
      <c r="A308" s="1414"/>
      <c r="B308" s="1425"/>
      <c r="C308" s="189" t="s">
        <v>14</v>
      </c>
      <c r="D308" s="190">
        <v>0</v>
      </c>
      <c r="E308" s="190">
        <v>1</v>
      </c>
      <c r="F308" s="190">
        <v>0</v>
      </c>
      <c r="G308" s="190">
        <v>3</v>
      </c>
      <c r="H308" s="190">
        <v>1</v>
      </c>
      <c r="I308" s="190">
        <v>1</v>
      </c>
      <c r="J308" s="202">
        <v>0</v>
      </c>
      <c r="K308" s="228"/>
      <c r="L308" s="228">
        <v>1</v>
      </c>
      <c r="M308" s="228">
        <v>2</v>
      </c>
      <c r="N308" s="228">
        <v>2</v>
      </c>
      <c r="O308" s="204">
        <v>0</v>
      </c>
      <c r="P308" s="204"/>
      <c r="Q308" s="204"/>
      <c r="R308" s="205"/>
      <c r="S308" s="206" t="e">
        <f t="shared" si="4"/>
        <v>#DIV/0!</v>
      </c>
      <c r="T308" s="199" t="str">
        <f>IF(P308+Q308+R308=0,"",S308/$S$548*100)</f>
        <v/>
      </c>
      <c r="V308" s="63"/>
      <c r="W308" s="63"/>
    </row>
    <row r="309" spans="1:23" ht="13.5" customHeight="1" x14ac:dyDescent="0.2">
      <c r="A309" s="1413" t="s">
        <v>316</v>
      </c>
      <c r="B309" s="1424" t="s">
        <v>719</v>
      </c>
      <c r="C309" s="178" t="s">
        <v>13</v>
      </c>
      <c r="D309" s="190">
        <v>0</v>
      </c>
      <c r="E309" s="190">
        <v>0</v>
      </c>
      <c r="F309" s="190">
        <v>0</v>
      </c>
      <c r="G309" s="190">
        <v>1</v>
      </c>
      <c r="H309" s="190">
        <v>1</v>
      </c>
      <c r="I309" s="190">
        <v>0</v>
      </c>
      <c r="J309" s="202">
        <v>0</v>
      </c>
      <c r="K309" s="228">
        <v>1</v>
      </c>
      <c r="L309" s="228"/>
      <c r="M309" s="228"/>
      <c r="N309" s="228"/>
      <c r="O309" s="204">
        <v>1</v>
      </c>
      <c r="P309" s="204"/>
      <c r="Q309" s="204"/>
      <c r="R309" s="205"/>
      <c r="S309" s="206" t="e">
        <f t="shared" si="4"/>
        <v>#DIV/0!</v>
      </c>
      <c r="T309" s="199" t="str">
        <f>IF(P309+Q309+R309=0,"",S309/$S$547*100)</f>
        <v/>
      </c>
      <c r="V309" s="63"/>
      <c r="W309" s="63"/>
    </row>
    <row r="310" spans="1:23" ht="13.5" customHeight="1" x14ac:dyDescent="0.2">
      <c r="A310" s="1414"/>
      <c r="B310" s="1425"/>
      <c r="C310" s="189" t="s">
        <v>14</v>
      </c>
      <c r="D310" s="190">
        <v>0</v>
      </c>
      <c r="E310" s="190">
        <v>0</v>
      </c>
      <c r="F310" s="190">
        <v>0</v>
      </c>
      <c r="G310" s="190">
        <v>1</v>
      </c>
      <c r="H310" s="190">
        <v>1</v>
      </c>
      <c r="I310" s="190">
        <v>0</v>
      </c>
      <c r="J310" s="202">
        <v>0</v>
      </c>
      <c r="K310" s="228">
        <v>1</v>
      </c>
      <c r="L310" s="228"/>
      <c r="M310" s="228"/>
      <c r="N310" s="228"/>
      <c r="O310" s="204">
        <v>1</v>
      </c>
      <c r="P310" s="204"/>
      <c r="Q310" s="204"/>
      <c r="R310" s="205"/>
      <c r="S310" s="206" t="e">
        <f t="shared" si="4"/>
        <v>#DIV/0!</v>
      </c>
      <c r="T310" s="199" t="str">
        <f>IF(P310+Q310+R310=0,"",S310/$S$548*100)</f>
        <v/>
      </c>
      <c r="V310" s="63"/>
      <c r="W310" s="63"/>
    </row>
    <row r="311" spans="1:23" ht="13.5" customHeight="1" x14ac:dyDescent="0.2">
      <c r="A311" s="1413" t="s">
        <v>318</v>
      </c>
      <c r="B311" s="1424" t="s">
        <v>720</v>
      </c>
      <c r="C311" s="178" t="s">
        <v>13</v>
      </c>
      <c r="D311" s="190">
        <v>155</v>
      </c>
      <c r="E311" s="190">
        <v>129</v>
      </c>
      <c r="F311" s="190">
        <v>157</v>
      </c>
      <c r="G311" s="190">
        <v>185</v>
      </c>
      <c r="H311" s="190">
        <v>200</v>
      </c>
      <c r="I311" s="190">
        <v>193</v>
      </c>
      <c r="J311" s="202">
        <v>186</v>
      </c>
      <c r="K311" s="228">
        <v>187</v>
      </c>
      <c r="L311" s="228">
        <v>200</v>
      </c>
      <c r="M311" s="228">
        <v>193</v>
      </c>
      <c r="N311" s="228">
        <v>219</v>
      </c>
      <c r="O311" s="204">
        <v>232</v>
      </c>
      <c r="P311" s="204">
        <v>174</v>
      </c>
      <c r="Q311" s="204">
        <v>171</v>
      </c>
      <c r="R311" s="205">
        <v>178</v>
      </c>
      <c r="S311" s="206">
        <f t="shared" si="4"/>
        <v>174.5</v>
      </c>
      <c r="T311" s="199">
        <f>IF(P311+Q311+R311=0,"",S311/$S$547*100)</f>
        <v>0.23614428483466515</v>
      </c>
      <c r="V311" s="63"/>
      <c r="W311" s="63"/>
    </row>
    <row r="312" spans="1:23" ht="13.5" customHeight="1" x14ac:dyDescent="0.2">
      <c r="A312" s="1414"/>
      <c r="B312" s="1425"/>
      <c r="C312" s="189" t="s">
        <v>14</v>
      </c>
      <c r="D312" s="190">
        <v>115</v>
      </c>
      <c r="E312" s="190">
        <v>88</v>
      </c>
      <c r="F312" s="190">
        <v>116</v>
      </c>
      <c r="G312" s="190">
        <v>121</v>
      </c>
      <c r="H312" s="190">
        <v>113</v>
      </c>
      <c r="I312" s="190">
        <v>126</v>
      </c>
      <c r="J312" s="202">
        <v>108</v>
      </c>
      <c r="K312" s="228">
        <v>117</v>
      </c>
      <c r="L312" s="228">
        <v>114</v>
      </c>
      <c r="M312" s="228">
        <v>119</v>
      </c>
      <c r="N312" s="228">
        <v>150</v>
      </c>
      <c r="O312" s="204">
        <v>136</v>
      </c>
      <c r="P312" s="204">
        <v>102</v>
      </c>
      <c r="Q312" s="204">
        <v>95</v>
      </c>
      <c r="R312" s="205">
        <v>100</v>
      </c>
      <c r="S312" s="206">
        <f t="shared" si="4"/>
        <v>97.5</v>
      </c>
      <c r="T312" s="199">
        <f>IF(P312+Q312+R312=0,"",S312/$S$548*100)</f>
        <v>0.21554821094984913</v>
      </c>
      <c r="V312" s="63"/>
      <c r="W312" s="63"/>
    </row>
    <row r="313" spans="1:23" ht="13.5" customHeight="1" x14ac:dyDescent="0.2">
      <c r="A313" s="1413" t="s">
        <v>320</v>
      </c>
      <c r="B313" s="1424" t="s">
        <v>721</v>
      </c>
      <c r="C313" s="178" t="s">
        <v>13</v>
      </c>
      <c r="D313" s="190">
        <v>196</v>
      </c>
      <c r="E313" s="190">
        <v>191</v>
      </c>
      <c r="F313" s="190">
        <v>182</v>
      </c>
      <c r="G313" s="190">
        <v>203</v>
      </c>
      <c r="H313" s="190">
        <v>225</v>
      </c>
      <c r="I313" s="190">
        <v>228</v>
      </c>
      <c r="J313" s="202">
        <v>198</v>
      </c>
      <c r="K313" s="228">
        <v>215</v>
      </c>
      <c r="L313" s="228">
        <v>208</v>
      </c>
      <c r="M313" s="228">
        <v>181</v>
      </c>
      <c r="N313" s="228">
        <v>162</v>
      </c>
      <c r="O313" s="204">
        <v>204</v>
      </c>
      <c r="P313" s="204">
        <v>166</v>
      </c>
      <c r="Q313" s="204">
        <v>165</v>
      </c>
      <c r="R313" s="205">
        <v>147</v>
      </c>
      <c r="S313" s="206">
        <f t="shared" si="4"/>
        <v>156</v>
      </c>
      <c r="T313" s="199">
        <f>IF(P313+Q313+R313=0,"",S313/$S$547*100)</f>
        <v>0.21110893085505883</v>
      </c>
      <c r="V313" s="63"/>
      <c r="W313" s="63"/>
    </row>
    <row r="314" spans="1:23" ht="13.5" customHeight="1" x14ac:dyDescent="0.2">
      <c r="A314" s="1414"/>
      <c r="B314" s="1425"/>
      <c r="C314" s="189" t="s">
        <v>14</v>
      </c>
      <c r="D314" s="190">
        <v>195</v>
      </c>
      <c r="E314" s="190">
        <v>192</v>
      </c>
      <c r="F314" s="190">
        <v>182</v>
      </c>
      <c r="G314" s="190">
        <v>199</v>
      </c>
      <c r="H314" s="190">
        <v>224</v>
      </c>
      <c r="I314" s="190">
        <v>227</v>
      </c>
      <c r="J314" s="202">
        <v>196</v>
      </c>
      <c r="K314" s="228">
        <v>213</v>
      </c>
      <c r="L314" s="228">
        <v>205</v>
      </c>
      <c r="M314" s="228">
        <v>179</v>
      </c>
      <c r="N314" s="228">
        <v>160</v>
      </c>
      <c r="O314" s="204">
        <v>202</v>
      </c>
      <c r="P314" s="204">
        <v>161</v>
      </c>
      <c r="Q314" s="204">
        <v>164</v>
      </c>
      <c r="R314" s="205">
        <v>136</v>
      </c>
      <c r="S314" s="206">
        <f t="shared" si="4"/>
        <v>150</v>
      </c>
      <c r="T314" s="199">
        <f>IF(P314+Q314+R314=0,"",S314/$S$548*100)</f>
        <v>0.33161263223053711</v>
      </c>
      <c r="V314" s="63"/>
      <c r="W314" s="63"/>
    </row>
    <row r="315" spans="1:23" ht="13.5" customHeight="1" x14ac:dyDescent="0.2">
      <c r="A315" s="1413" t="s">
        <v>722</v>
      </c>
      <c r="B315" s="1424" t="s">
        <v>723</v>
      </c>
      <c r="C315" s="178" t="s">
        <v>13</v>
      </c>
      <c r="D315" s="190">
        <v>3</v>
      </c>
      <c r="E315" s="190">
        <v>3</v>
      </c>
      <c r="F315" s="190">
        <v>6</v>
      </c>
      <c r="G315" s="190">
        <v>5</v>
      </c>
      <c r="H315" s="190">
        <v>5</v>
      </c>
      <c r="I315" s="190">
        <v>8</v>
      </c>
      <c r="J315" s="202">
        <v>6</v>
      </c>
      <c r="K315" s="228">
        <v>15</v>
      </c>
      <c r="L315" s="228">
        <v>12</v>
      </c>
      <c r="M315" s="228">
        <v>20</v>
      </c>
      <c r="N315" s="228">
        <v>14</v>
      </c>
      <c r="O315" s="204">
        <v>23</v>
      </c>
      <c r="P315" s="204">
        <v>21</v>
      </c>
      <c r="Q315" s="204">
        <v>16</v>
      </c>
      <c r="R315" s="205">
        <v>11</v>
      </c>
      <c r="S315" s="206">
        <f t="shared" si="4"/>
        <v>13.5</v>
      </c>
      <c r="T315" s="199">
        <f>IF(P315+Q315+R315=0,"",S315/$S$547*100)</f>
        <v>1.8269042093226245E-2</v>
      </c>
      <c r="V315" s="63"/>
      <c r="W315" s="63"/>
    </row>
    <row r="316" spans="1:23" ht="13.5" customHeight="1" x14ac:dyDescent="0.2">
      <c r="A316" s="1414"/>
      <c r="B316" s="1425"/>
      <c r="C316" s="189" t="s">
        <v>14</v>
      </c>
      <c r="D316" s="190">
        <v>3</v>
      </c>
      <c r="E316" s="190">
        <v>3</v>
      </c>
      <c r="F316" s="190">
        <v>6</v>
      </c>
      <c r="G316" s="190">
        <v>4</v>
      </c>
      <c r="H316" s="190">
        <v>5</v>
      </c>
      <c r="I316" s="190">
        <v>7</v>
      </c>
      <c r="J316" s="202">
        <v>6</v>
      </c>
      <c r="K316" s="228">
        <v>15</v>
      </c>
      <c r="L316" s="228">
        <v>12</v>
      </c>
      <c r="M316" s="228">
        <v>19</v>
      </c>
      <c r="N316" s="228">
        <v>12</v>
      </c>
      <c r="O316" s="204">
        <v>19</v>
      </c>
      <c r="P316" s="204">
        <v>16</v>
      </c>
      <c r="Q316" s="204">
        <v>15</v>
      </c>
      <c r="R316" s="205">
        <v>9</v>
      </c>
      <c r="S316" s="206">
        <f t="shared" si="4"/>
        <v>12</v>
      </c>
      <c r="T316" s="199">
        <f>IF(P316+Q316+R316=0,"",S316/$S$548*100)</f>
        <v>2.6529010578442966E-2</v>
      </c>
      <c r="V316" s="63"/>
      <c r="W316" s="63"/>
    </row>
    <row r="317" spans="1:23" ht="13.5" customHeight="1" x14ac:dyDescent="0.2">
      <c r="A317" s="1413" t="s">
        <v>322</v>
      </c>
      <c r="B317" s="1424" t="s">
        <v>724</v>
      </c>
      <c r="C317" s="178" t="s">
        <v>13</v>
      </c>
      <c r="D317" s="190">
        <v>19</v>
      </c>
      <c r="E317" s="190">
        <v>3</v>
      </c>
      <c r="F317" s="190">
        <v>8</v>
      </c>
      <c r="G317" s="190">
        <v>10</v>
      </c>
      <c r="H317" s="190">
        <v>6</v>
      </c>
      <c r="I317" s="190">
        <v>5</v>
      </c>
      <c r="J317" s="202">
        <v>7</v>
      </c>
      <c r="K317" s="228">
        <v>3</v>
      </c>
      <c r="L317" s="228">
        <v>8</v>
      </c>
      <c r="M317" s="228">
        <v>7</v>
      </c>
      <c r="N317" s="228">
        <v>7</v>
      </c>
      <c r="O317" s="204">
        <v>7</v>
      </c>
      <c r="P317" s="204">
        <v>8</v>
      </c>
      <c r="Q317" s="204">
        <v>6</v>
      </c>
      <c r="R317" s="205">
        <v>2</v>
      </c>
      <c r="S317" s="206">
        <f t="shared" si="4"/>
        <v>4</v>
      </c>
      <c r="T317" s="199">
        <f>IF(P317+Q317+R317=0,"",S317/$S$547*100)</f>
        <v>5.4130495091040728E-3</v>
      </c>
      <c r="V317" s="63"/>
      <c r="W317" s="63"/>
    </row>
    <row r="318" spans="1:23" ht="13.5" customHeight="1" x14ac:dyDescent="0.2">
      <c r="A318" s="1414"/>
      <c r="B318" s="1425"/>
      <c r="C318" s="189" t="s">
        <v>14</v>
      </c>
      <c r="D318" s="190">
        <v>18</v>
      </c>
      <c r="E318" s="190">
        <v>3</v>
      </c>
      <c r="F318" s="190">
        <v>6</v>
      </c>
      <c r="G318" s="190">
        <v>5</v>
      </c>
      <c r="H318" s="190">
        <v>5</v>
      </c>
      <c r="I318" s="190">
        <v>5</v>
      </c>
      <c r="J318" s="202">
        <v>7</v>
      </c>
      <c r="K318" s="228">
        <v>3</v>
      </c>
      <c r="L318" s="228">
        <v>7</v>
      </c>
      <c r="M318" s="228">
        <v>7</v>
      </c>
      <c r="N318" s="228">
        <v>6</v>
      </c>
      <c r="O318" s="204">
        <v>4</v>
      </c>
      <c r="P318" s="204">
        <v>5</v>
      </c>
      <c r="Q318" s="204">
        <v>6</v>
      </c>
      <c r="R318" s="205"/>
      <c r="S318" s="206">
        <f t="shared" si="4"/>
        <v>6</v>
      </c>
      <c r="T318" s="199">
        <f>IF(P318+Q318+R318=0,"",S318/$S$548*100)</f>
        <v>1.3264505289221483E-2</v>
      </c>
      <c r="V318" s="63"/>
      <c r="W318" s="63"/>
    </row>
    <row r="319" spans="1:23" ht="13.5" customHeight="1" x14ac:dyDescent="0.2">
      <c r="A319" s="1413" t="s">
        <v>725</v>
      </c>
      <c r="B319" s="1424" t="s">
        <v>726</v>
      </c>
      <c r="C319" s="178" t="s">
        <v>13</v>
      </c>
      <c r="D319" s="280" t="s">
        <v>644</v>
      </c>
      <c r="E319" s="280" t="s">
        <v>644</v>
      </c>
      <c r="F319" s="280" t="s">
        <v>644</v>
      </c>
      <c r="G319" s="280" t="s">
        <v>644</v>
      </c>
      <c r="H319" s="280" t="s">
        <v>644</v>
      </c>
      <c r="I319" s="280" t="s">
        <v>644</v>
      </c>
      <c r="J319" s="202">
        <v>5</v>
      </c>
      <c r="K319" s="228">
        <v>29</v>
      </c>
      <c r="L319" s="228">
        <v>61</v>
      </c>
      <c r="M319" s="228">
        <v>53</v>
      </c>
      <c r="N319" s="228">
        <v>38</v>
      </c>
      <c r="O319" s="204">
        <v>34</v>
      </c>
      <c r="P319" s="204">
        <v>35</v>
      </c>
      <c r="Q319" s="204">
        <v>32</v>
      </c>
      <c r="R319" s="205">
        <v>32</v>
      </c>
      <c r="S319" s="206">
        <f t="shared" si="4"/>
        <v>32</v>
      </c>
      <c r="T319" s="199">
        <f>IF(P319+Q319+R319=0,"",S319/$S$547*100)</f>
        <v>4.3304396072832582E-2</v>
      </c>
      <c r="V319" s="63"/>
      <c r="W319" s="63"/>
    </row>
    <row r="320" spans="1:23" ht="13.5" customHeight="1" x14ac:dyDescent="0.2">
      <c r="A320" s="1414"/>
      <c r="B320" s="1425"/>
      <c r="C320" s="189" t="s">
        <v>14</v>
      </c>
      <c r="D320" s="290" t="s">
        <v>644</v>
      </c>
      <c r="E320" s="290" t="s">
        <v>644</v>
      </c>
      <c r="F320" s="290" t="s">
        <v>644</v>
      </c>
      <c r="G320" s="290" t="s">
        <v>644</v>
      </c>
      <c r="H320" s="290" t="s">
        <v>644</v>
      </c>
      <c r="I320" s="290" t="s">
        <v>644</v>
      </c>
      <c r="J320" s="230">
        <v>5</v>
      </c>
      <c r="K320" s="231">
        <v>29</v>
      </c>
      <c r="L320" s="231">
        <v>61</v>
      </c>
      <c r="M320" s="231">
        <v>52</v>
      </c>
      <c r="N320" s="231">
        <v>38</v>
      </c>
      <c r="O320" s="232">
        <v>34</v>
      </c>
      <c r="P320" s="232">
        <v>35</v>
      </c>
      <c r="Q320" s="232">
        <v>32</v>
      </c>
      <c r="R320" s="233">
        <v>33</v>
      </c>
      <c r="S320" s="234">
        <f t="shared" si="4"/>
        <v>32.5</v>
      </c>
      <c r="T320" s="235">
        <f>IF(P320+Q320+R320=0,"",S320/$S$548*100)</f>
        <v>7.1849403649949711E-2</v>
      </c>
      <c r="V320" s="63"/>
      <c r="W320" s="63"/>
    </row>
    <row r="321" spans="1:23" ht="13.5" customHeight="1" x14ac:dyDescent="0.2">
      <c r="A321" s="1413" t="s">
        <v>324</v>
      </c>
      <c r="B321" s="1424" t="s">
        <v>727</v>
      </c>
      <c r="C321" s="178" t="s">
        <v>13</v>
      </c>
      <c r="D321" s="280"/>
      <c r="E321" s="280"/>
      <c r="F321" s="280"/>
      <c r="G321" s="280"/>
      <c r="H321" s="280"/>
      <c r="I321" s="280"/>
      <c r="J321" s="202"/>
      <c r="K321" s="228"/>
      <c r="L321" s="228"/>
      <c r="M321" s="228"/>
      <c r="N321" s="228"/>
      <c r="O321" s="204"/>
      <c r="P321" s="204">
        <v>9</v>
      </c>
      <c r="Q321" s="204">
        <v>1</v>
      </c>
      <c r="R321" s="205"/>
      <c r="S321" s="206">
        <f t="shared" si="4"/>
        <v>1</v>
      </c>
      <c r="T321" s="199">
        <f>IF(P321+Q321+R321=0,"",S321/$S$547*100)</f>
        <v>1.3532623772760182E-3</v>
      </c>
      <c r="V321" s="63"/>
      <c r="W321" s="63"/>
    </row>
    <row r="322" spans="1:23" ht="13.5" customHeight="1" thickBot="1" x14ac:dyDescent="0.25">
      <c r="A322" s="1414"/>
      <c r="B322" s="1425"/>
      <c r="C322" s="189" t="s">
        <v>14</v>
      </c>
      <c r="D322" s="290"/>
      <c r="E322" s="290"/>
      <c r="F322" s="290"/>
      <c r="G322" s="290"/>
      <c r="H322" s="290"/>
      <c r="I322" s="290"/>
      <c r="J322" s="230"/>
      <c r="K322" s="231"/>
      <c r="L322" s="231"/>
      <c r="M322" s="231"/>
      <c r="N322" s="231"/>
      <c r="O322" s="232"/>
      <c r="P322" s="232">
        <v>9</v>
      </c>
      <c r="Q322" s="232">
        <v>1</v>
      </c>
      <c r="R322" s="233"/>
      <c r="S322" s="234">
        <f t="shared" si="4"/>
        <v>1</v>
      </c>
      <c r="T322" s="235">
        <f>IF(P322+Q322+R322=0,"",S322/$S$548*100)</f>
        <v>2.2107508815369143E-3</v>
      </c>
      <c r="V322" s="63"/>
      <c r="W322" s="63"/>
    </row>
    <row r="323" spans="1:23" ht="13.5" customHeight="1" x14ac:dyDescent="0.2">
      <c r="A323" s="1417" t="s">
        <v>728</v>
      </c>
      <c r="B323" s="1418"/>
      <c r="C323" s="214" t="s">
        <v>13</v>
      </c>
      <c r="D323" s="263">
        <v>3480</v>
      </c>
      <c r="E323" s="263">
        <v>3132</v>
      </c>
      <c r="F323" s="263">
        <v>3221</v>
      </c>
      <c r="G323" s="263">
        <v>3249</v>
      </c>
      <c r="H323" s="263">
        <v>3118</v>
      </c>
      <c r="I323" s="263">
        <v>3412</v>
      </c>
      <c r="J323" s="239">
        <v>3096</v>
      </c>
      <c r="K323" s="239">
        <v>2936</v>
      </c>
      <c r="L323" s="239">
        <v>3050</v>
      </c>
      <c r="M323" s="239">
        <v>3311</v>
      </c>
      <c r="N323" s="239">
        <v>2972</v>
      </c>
      <c r="O323" s="239">
        <v>2719</v>
      </c>
      <c r="P323" s="239">
        <v>2275</v>
      </c>
      <c r="Q323" s="239">
        <v>2257</v>
      </c>
      <c r="R323" s="271">
        <v>2071</v>
      </c>
      <c r="S323" s="305">
        <f t="shared" si="4"/>
        <v>2164</v>
      </c>
      <c r="T323" s="306">
        <f>IF(P323+Q323+R323=0,"",S323/$S$547*100)</f>
        <v>2.9284597844253035</v>
      </c>
      <c r="V323" s="63"/>
      <c r="W323" s="63"/>
    </row>
    <row r="324" spans="1:23" ht="13.5" customHeight="1" thickBot="1" x14ac:dyDescent="0.25">
      <c r="A324" s="1419"/>
      <c r="B324" s="1420"/>
      <c r="C324" s="221" t="s">
        <v>14</v>
      </c>
      <c r="D324" s="264">
        <v>3185</v>
      </c>
      <c r="E324" s="264">
        <v>2951</v>
      </c>
      <c r="F324" s="264">
        <v>3030</v>
      </c>
      <c r="G324" s="264">
        <v>3059</v>
      </c>
      <c r="H324" s="264">
        <v>2931</v>
      </c>
      <c r="I324" s="264">
        <v>3199</v>
      </c>
      <c r="J324" s="245">
        <v>2927</v>
      </c>
      <c r="K324" s="245">
        <v>2739</v>
      </c>
      <c r="L324" s="245">
        <v>2833</v>
      </c>
      <c r="M324" s="245">
        <v>3082</v>
      </c>
      <c r="N324" s="245">
        <v>2784</v>
      </c>
      <c r="O324" s="245">
        <v>2584</v>
      </c>
      <c r="P324" s="245">
        <v>2152</v>
      </c>
      <c r="Q324" s="245">
        <v>2115</v>
      </c>
      <c r="R324" s="272">
        <v>1918</v>
      </c>
      <c r="S324" s="212">
        <f t="shared" si="4"/>
        <v>2016.5</v>
      </c>
      <c r="T324" s="213">
        <f>IF(P324+Q324+R324=0,"",S324/$S$548*100)</f>
        <v>4.4579791526191865</v>
      </c>
      <c r="V324" s="63"/>
      <c r="W324" s="63"/>
    </row>
    <row r="325" spans="1:23" ht="13.5" customHeight="1" x14ac:dyDescent="0.2">
      <c r="A325" s="1413" t="s">
        <v>326</v>
      </c>
      <c r="B325" s="1428" t="s">
        <v>729</v>
      </c>
      <c r="C325" s="178" t="s">
        <v>13</v>
      </c>
      <c r="D325" s="180">
        <v>754</v>
      </c>
      <c r="E325" s="180">
        <v>537</v>
      </c>
      <c r="F325" s="180">
        <v>558</v>
      </c>
      <c r="G325" s="180">
        <v>523</v>
      </c>
      <c r="H325" s="180">
        <v>462</v>
      </c>
      <c r="I325" s="180">
        <v>551</v>
      </c>
      <c r="J325" s="266">
        <v>490</v>
      </c>
      <c r="K325" s="267">
        <v>445</v>
      </c>
      <c r="L325" s="267">
        <v>445</v>
      </c>
      <c r="M325" s="267">
        <v>558</v>
      </c>
      <c r="N325" s="267">
        <v>452</v>
      </c>
      <c r="O325" s="268">
        <v>375</v>
      </c>
      <c r="P325" s="268">
        <v>338</v>
      </c>
      <c r="Q325" s="268">
        <v>337</v>
      </c>
      <c r="R325" s="269">
        <v>309</v>
      </c>
      <c r="S325" s="270">
        <f t="shared" ref="S325:S388" si="5">AVERAGE(Q325:R325)</f>
        <v>323</v>
      </c>
      <c r="T325" s="254">
        <f>IF(P325+Q325+R325=0,"",S325/$S$547*100)</f>
        <v>0.43710374786015388</v>
      </c>
      <c r="V325" s="63"/>
      <c r="W325" s="63"/>
    </row>
    <row r="326" spans="1:23" ht="13.5" customHeight="1" x14ac:dyDescent="0.2">
      <c r="A326" s="1414"/>
      <c r="B326" s="1425"/>
      <c r="C326" s="189" t="s">
        <v>14</v>
      </c>
      <c r="D326" s="180">
        <v>504</v>
      </c>
      <c r="E326" s="180">
        <v>413</v>
      </c>
      <c r="F326" s="180">
        <v>432</v>
      </c>
      <c r="G326" s="180">
        <v>400</v>
      </c>
      <c r="H326" s="180">
        <v>344</v>
      </c>
      <c r="I326" s="180">
        <v>416</v>
      </c>
      <c r="J326" s="266">
        <v>389</v>
      </c>
      <c r="K326" s="267">
        <v>353</v>
      </c>
      <c r="L326" s="267">
        <v>322</v>
      </c>
      <c r="M326" s="267">
        <v>412</v>
      </c>
      <c r="N326" s="267">
        <v>331</v>
      </c>
      <c r="O326" s="268">
        <v>296</v>
      </c>
      <c r="P326" s="268">
        <v>260</v>
      </c>
      <c r="Q326" s="268">
        <v>249</v>
      </c>
      <c r="R326" s="269">
        <v>205</v>
      </c>
      <c r="S326" s="270">
        <f t="shared" si="5"/>
        <v>227</v>
      </c>
      <c r="T326" s="254">
        <f>IF(P326+Q326+R326=0,"",S326/$S$548*100)</f>
        <v>0.50184045010887957</v>
      </c>
      <c r="V326" s="63"/>
      <c r="W326" s="63"/>
    </row>
    <row r="327" spans="1:23" ht="13.5" customHeight="1" x14ac:dyDescent="0.2">
      <c r="A327" s="1404" t="s">
        <v>328</v>
      </c>
      <c r="B327" s="1415" t="s">
        <v>730</v>
      </c>
      <c r="C327" s="178" t="s">
        <v>13</v>
      </c>
      <c r="D327" s="190">
        <v>31</v>
      </c>
      <c r="E327" s="190">
        <v>57</v>
      </c>
      <c r="F327" s="190">
        <v>31</v>
      </c>
      <c r="G327" s="190">
        <v>40</v>
      </c>
      <c r="H327" s="190">
        <v>42</v>
      </c>
      <c r="I327" s="190">
        <v>70</v>
      </c>
      <c r="J327" s="202">
        <v>46</v>
      </c>
      <c r="K327" s="228">
        <v>41</v>
      </c>
      <c r="L327" s="228">
        <v>25</v>
      </c>
      <c r="M327" s="228">
        <v>26</v>
      </c>
      <c r="N327" s="228">
        <v>23</v>
      </c>
      <c r="O327" s="204">
        <v>25</v>
      </c>
      <c r="P327" s="204">
        <v>20</v>
      </c>
      <c r="Q327" s="204">
        <v>29</v>
      </c>
      <c r="R327" s="205">
        <v>17</v>
      </c>
      <c r="S327" s="206">
        <f t="shared" si="5"/>
        <v>23</v>
      </c>
      <c r="T327" s="199">
        <f>IF(P327+Q327+R327=0,"",S327/$S$547*100)</f>
        <v>3.1125034677348416E-2</v>
      </c>
      <c r="V327" s="63"/>
      <c r="W327" s="63"/>
    </row>
    <row r="328" spans="1:23" ht="13.5" customHeight="1" x14ac:dyDescent="0.2">
      <c r="A328" s="1401"/>
      <c r="B328" s="1416"/>
      <c r="C328" s="189" t="s">
        <v>14</v>
      </c>
      <c r="D328" s="190">
        <v>29</v>
      </c>
      <c r="E328" s="190">
        <v>50</v>
      </c>
      <c r="F328" s="190">
        <v>29</v>
      </c>
      <c r="G328" s="190">
        <v>31</v>
      </c>
      <c r="H328" s="190">
        <v>37</v>
      </c>
      <c r="I328" s="190">
        <v>60</v>
      </c>
      <c r="J328" s="202">
        <v>41</v>
      </c>
      <c r="K328" s="228">
        <v>35</v>
      </c>
      <c r="L328" s="228">
        <v>20</v>
      </c>
      <c r="M328" s="228">
        <v>20</v>
      </c>
      <c r="N328" s="228">
        <v>20</v>
      </c>
      <c r="O328" s="204">
        <v>20</v>
      </c>
      <c r="P328" s="204">
        <v>16</v>
      </c>
      <c r="Q328" s="204">
        <v>23</v>
      </c>
      <c r="R328" s="205">
        <v>11</v>
      </c>
      <c r="S328" s="206">
        <f t="shared" si="5"/>
        <v>17</v>
      </c>
      <c r="T328" s="199">
        <f>IF(P328+Q328+R328=0,"",S328/$S$548*100)</f>
        <v>3.7582764986127538E-2</v>
      </c>
      <c r="V328" s="63"/>
      <c r="W328" s="63"/>
    </row>
    <row r="329" spans="1:23" ht="13.5" customHeight="1" x14ac:dyDescent="0.2">
      <c r="A329" s="1404" t="s">
        <v>330</v>
      </c>
      <c r="B329" s="1415" t="s">
        <v>731</v>
      </c>
      <c r="C329" s="178" t="s">
        <v>13</v>
      </c>
      <c r="D329" s="190">
        <v>3</v>
      </c>
      <c r="E329" s="190">
        <v>12</v>
      </c>
      <c r="F329" s="190">
        <v>9</v>
      </c>
      <c r="G329" s="190">
        <v>8</v>
      </c>
      <c r="H329" s="190">
        <v>11</v>
      </c>
      <c r="I329" s="190">
        <v>12</v>
      </c>
      <c r="J329" s="202">
        <v>16</v>
      </c>
      <c r="K329" s="228">
        <v>19</v>
      </c>
      <c r="L329" s="228">
        <v>4</v>
      </c>
      <c r="M329" s="228">
        <v>6</v>
      </c>
      <c r="N329" s="228">
        <v>8</v>
      </c>
      <c r="O329" s="204">
        <v>10</v>
      </c>
      <c r="P329" s="204">
        <v>9</v>
      </c>
      <c r="Q329" s="204">
        <v>5</v>
      </c>
      <c r="R329" s="205">
        <v>4</v>
      </c>
      <c r="S329" s="206">
        <f t="shared" si="5"/>
        <v>4.5</v>
      </c>
      <c r="T329" s="199">
        <f>IF(P329+Q329+R329=0,"",S329/$S$547*100)</f>
        <v>6.0896806977420812E-3</v>
      </c>
      <c r="V329" s="63"/>
      <c r="W329" s="63"/>
    </row>
    <row r="330" spans="1:23" ht="13.5" customHeight="1" x14ac:dyDescent="0.2">
      <c r="A330" s="1401"/>
      <c r="B330" s="1416"/>
      <c r="C330" s="189" t="s">
        <v>14</v>
      </c>
      <c r="D330" s="190">
        <v>3</v>
      </c>
      <c r="E330" s="190">
        <v>11</v>
      </c>
      <c r="F330" s="190">
        <v>9</v>
      </c>
      <c r="G330" s="190">
        <v>8</v>
      </c>
      <c r="H330" s="190">
        <v>11</v>
      </c>
      <c r="I330" s="190">
        <v>12</v>
      </c>
      <c r="J330" s="202">
        <v>16</v>
      </c>
      <c r="K330" s="228">
        <v>19</v>
      </c>
      <c r="L330" s="228">
        <v>4</v>
      </c>
      <c r="M330" s="228">
        <v>6</v>
      </c>
      <c r="N330" s="228">
        <v>8</v>
      </c>
      <c r="O330" s="204">
        <v>10</v>
      </c>
      <c r="P330" s="204">
        <v>9</v>
      </c>
      <c r="Q330" s="204">
        <v>5</v>
      </c>
      <c r="R330" s="205">
        <v>5</v>
      </c>
      <c r="S330" s="206">
        <f t="shared" si="5"/>
        <v>5</v>
      </c>
      <c r="T330" s="199">
        <f>IF(P330+Q330+R330=0,"",S330/$S$548*100)</f>
        <v>1.1053754407684569E-2</v>
      </c>
      <c r="V330" s="63"/>
      <c r="W330" s="63"/>
    </row>
    <row r="331" spans="1:23" ht="13.5" customHeight="1" x14ac:dyDescent="0.2">
      <c r="A331" s="1404" t="s">
        <v>334</v>
      </c>
      <c r="B331" s="1415" t="s">
        <v>732</v>
      </c>
      <c r="C331" s="178" t="s">
        <v>13</v>
      </c>
      <c r="D331" s="190">
        <v>17</v>
      </c>
      <c r="E331" s="190">
        <v>23</v>
      </c>
      <c r="F331" s="190">
        <v>20</v>
      </c>
      <c r="G331" s="190">
        <v>13</v>
      </c>
      <c r="H331" s="190">
        <v>14</v>
      </c>
      <c r="I331" s="190">
        <v>20</v>
      </c>
      <c r="J331" s="202">
        <v>33</v>
      </c>
      <c r="K331" s="228">
        <v>18</v>
      </c>
      <c r="L331" s="228">
        <v>9</v>
      </c>
      <c r="M331" s="228">
        <v>9</v>
      </c>
      <c r="N331" s="228">
        <v>7</v>
      </c>
      <c r="O331" s="204">
        <v>10</v>
      </c>
      <c r="P331" s="204">
        <v>2</v>
      </c>
      <c r="Q331" s="204">
        <v>5</v>
      </c>
      <c r="R331" s="205">
        <v>6</v>
      </c>
      <c r="S331" s="206">
        <f t="shared" si="5"/>
        <v>5.5</v>
      </c>
      <c r="T331" s="199">
        <f>IF(P331+Q331+R331=0,"",S331/$S$547*100)</f>
        <v>7.4429430750180998E-3</v>
      </c>
      <c r="V331" s="63"/>
      <c r="W331" s="63"/>
    </row>
    <row r="332" spans="1:23" ht="13.5" customHeight="1" x14ac:dyDescent="0.2">
      <c r="A332" s="1401"/>
      <c r="B332" s="1416"/>
      <c r="C332" s="189" t="s">
        <v>14</v>
      </c>
      <c r="D332" s="190">
        <v>17</v>
      </c>
      <c r="E332" s="190">
        <v>22</v>
      </c>
      <c r="F332" s="190">
        <v>20</v>
      </c>
      <c r="G332" s="190">
        <v>13</v>
      </c>
      <c r="H332" s="190">
        <v>14</v>
      </c>
      <c r="I332" s="190">
        <v>20</v>
      </c>
      <c r="J332" s="202">
        <v>33</v>
      </c>
      <c r="K332" s="228">
        <v>18</v>
      </c>
      <c r="L332" s="228">
        <v>9</v>
      </c>
      <c r="M332" s="228">
        <v>9</v>
      </c>
      <c r="N332" s="228">
        <v>7</v>
      </c>
      <c r="O332" s="204">
        <v>10</v>
      </c>
      <c r="P332" s="204">
        <v>2</v>
      </c>
      <c r="Q332" s="204">
        <v>5</v>
      </c>
      <c r="R332" s="205">
        <v>6</v>
      </c>
      <c r="S332" s="206">
        <f t="shared" si="5"/>
        <v>5.5</v>
      </c>
      <c r="T332" s="199">
        <f>IF(P332+Q332+R332=0,"",S332/$S$548*100)</f>
        <v>1.2159129848453028E-2</v>
      </c>
      <c r="V332" s="63"/>
      <c r="W332" s="63"/>
    </row>
    <row r="333" spans="1:23" ht="13.5" customHeight="1" x14ac:dyDescent="0.2">
      <c r="A333" s="1404" t="s">
        <v>336</v>
      </c>
      <c r="B333" s="1415" t="s">
        <v>733</v>
      </c>
      <c r="C333" s="178" t="s">
        <v>13</v>
      </c>
      <c r="D333" s="190">
        <v>1</v>
      </c>
      <c r="E333" s="190">
        <v>3</v>
      </c>
      <c r="F333" s="190">
        <v>2</v>
      </c>
      <c r="G333" s="190">
        <v>1</v>
      </c>
      <c r="H333" s="190">
        <v>2</v>
      </c>
      <c r="I333" s="190">
        <v>0</v>
      </c>
      <c r="J333" s="202">
        <v>1</v>
      </c>
      <c r="K333" s="228"/>
      <c r="L333" s="228">
        <v>1</v>
      </c>
      <c r="M333" s="228"/>
      <c r="N333" s="228">
        <v>3</v>
      </c>
      <c r="O333" s="204">
        <v>0</v>
      </c>
      <c r="P333" s="204">
        <v>0</v>
      </c>
      <c r="Q333" s="204">
        <v>1</v>
      </c>
      <c r="R333" s="205"/>
      <c r="S333" s="206">
        <f t="shared" si="5"/>
        <v>1</v>
      </c>
      <c r="T333" s="199">
        <f>IF(P333+Q333+R333=0,"",S333/$S$547*100)</f>
        <v>1.3532623772760182E-3</v>
      </c>
      <c r="V333" s="63"/>
      <c r="W333" s="63"/>
    </row>
    <row r="334" spans="1:23" ht="13.5" customHeight="1" x14ac:dyDescent="0.2">
      <c r="A334" s="1401"/>
      <c r="B334" s="1416"/>
      <c r="C334" s="189" t="s">
        <v>14</v>
      </c>
      <c r="D334" s="190">
        <v>1</v>
      </c>
      <c r="E334" s="190">
        <v>3</v>
      </c>
      <c r="F334" s="190">
        <v>2</v>
      </c>
      <c r="G334" s="190">
        <v>1</v>
      </c>
      <c r="H334" s="190">
        <v>2</v>
      </c>
      <c r="I334" s="190">
        <v>0</v>
      </c>
      <c r="J334" s="202">
        <v>1</v>
      </c>
      <c r="K334" s="228"/>
      <c r="L334" s="228">
        <v>1</v>
      </c>
      <c r="M334" s="228"/>
      <c r="N334" s="228">
        <v>3</v>
      </c>
      <c r="O334" s="204">
        <v>0</v>
      </c>
      <c r="P334" s="204">
        <v>0</v>
      </c>
      <c r="Q334" s="204">
        <v>1</v>
      </c>
      <c r="R334" s="205"/>
      <c r="S334" s="206">
        <f t="shared" si="5"/>
        <v>1</v>
      </c>
      <c r="T334" s="199">
        <f>IF(P334+Q334+R334=0,"",S334/$S$548*100)</f>
        <v>2.2107508815369143E-3</v>
      </c>
      <c r="V334" s="63"/>
      <c r="W334" s="63"/>
    </row>
    <row r="335" spans="1:23" ht="13.5" customHeight="1" x14ac:dyDescent="0.2">
      <c r="A335" s="1404" t="s">
        <v>338</v>
      </c>
      <c r="B335" s="1415" t="s">
        <v>734</v>
      </c>
      <c r="C335" s="178" t="s">
        <v>13</v>
      </c>
      <c r="D335" s="190">
        <v>22</v>
      </c>
      <c r="E335" s="190">
        <v>32</v>
      </c>
      <c r="F335" s="190">
        <v>31</v>
      </c>
      <c r="G335" s="190">
        <v>40</v>
      </c>
      <c r="H335" s="190">
        <v>44</v>
      </c>
      <c r="I335" s="190">
        <v>35</v>
      </c>
      <c r="J335" s="202">
        <v>42</v>
      </c>
      <c r="K335" s="228">
        <v>52</v>
      </c>
      <c r="L335" s="228">
        <v>83</v>
      </c>
      <c r="M335" s="228">
        <v>69</v>
      </c>
      <c r="N335" s="228">
        <v>38</v>
      </c>
      <c r="O335" s="204">
        <v>29</v>
      </c>
      <c r="P335" s="204">
        <v>26</v>
      </c>
      <c r="Q335" s="204">
        <v>45</v>
      </c>
      <c r="R335" s="205">
        <v>46</v>
      </c>
      <c r="S335" s="206">
        <f t="shared" si="5"/>
        <v>45.5</v>
      </c>
      <c r="T335" s="199">
        <f>IF(P335+Q335+R335=0,"",S335/$S$547*100)</f>
        <v>6.1573438166058828E-2</v>
      </c>
      <c r="V335" s="63"/>
      <c r="W335" s="63"/>
    </row>
    <row r="336" spans="1:23" ht="13.5" customHeight="1" x14ac:dyDescent="0.2">
      <c r="A336" s="1401"/>
      <c r="B336" s="1416"/>
      <c r="C336" s="189" t="s">
        <v>14</v>
      </c>
      <c r="D336" s="190">
        <v>16</v>
      </c>
      <c r="E336" s="190">
        <v>23</v>
      </c>
      <c r="F336" s="190">
        <v>22</v>
      </c>
      <c r="G336" s="190">
        <v>26</v>
      </c>
      <c r="H336" s="190">
        <v>22</v>
      </c>
      <c r="I336" s="190">
        <v>19</v>
      </c>
      <c r="J336" s="202">
        <v>23</v>
      </c>
      <c r="K336" s="228">
        <v>21</v>
      </c>
      <c r="L336" s="228">
        <v>45</v>
      </c>
      <c r="M336" s="228">
        <v>39</v>
      </c>
      <c r="N336" s="228">
        <v>18</v>
      </c>
      <c r="O336" s="204">
        <v>18</v>
      </c>
      <c r="P336" s="204">
        <v>15</v>
      </c>
      <c r="Q336" s="204">
        <v>28</v>
      </c>
      <c r="R336" s="205">
        <v>22</v>
      </c>
      <c r="S336" s="206">
        <f t="shared" si="5"/>
        <v>25</v>
      </c>
      <c r="T336" s="199">
        <f>IF(P336+Q336+R336=0,"",S336/$S$548*100)</f>
        <v>5.5268772038422842E-2</v>
      </c>
      <c r="V336" s="63"/>
      <c r="W336" s="63"/>
    </row>
    <row r="337" spans="1:23" ht="13.5" customHeight="1" x14ac:dyDescent="0.2">
      <c r="A337" s="1404" t="s">
        <v>340</v>
      </c>
      <c r="B337" s="1415" t="s">
        <v>735</v>
      </c>
      <c r="C337" s="178" t="s">
        <v>13</v>
      </c>
      <c r="D337" s="190">
        <v>1</v>
      </c>
      <c r="E337" s="190">
        <v>1</v>
      </c>
      <c r="F337" s="190">
        <v>1</v>
      </c>
      <c r="G337" s="190">
        <v>3</v>
      </c>
      <c r="H337" s="190">
        <v>1</v>
      </c>
      <c r="I337" s="190"/>
      <c r="J337" s="202">
        <v>2</v>
      </c>
      <c r="K337" s="228">
        <v>2</v>
      </c>
      <c r="L337" s="228">
        <v>1</v>
      </c>
      <c r="M337" s="228"/>
      <c r="N337" s="228"/>
      <c r="O337" s="204">
        <v>0</v>
      </c>
      <c r="P337" s="204">
        <v>0</v>
      </c>
      <c r="Q337" s="204"/>
      <c r="R337" s="205">
        <v>1</v>
      </c>
      <c r="S337" s="206">
        <f t="shared" si="5"/>
        <v>1</v>
      </c>
      <c r="T337" s="199">
        <f>IF(P337+Q337+R337=0,"",S337/$S$547*100)</f>
        <v>1.3532623772760182E-3</v>
      </c>
      <c r="V337" s="63"/>
      <c r="W337" s="63"/>
    </row>
    <row r="338" spans="1:23" ht="13.5" customHeight="1" x14ac:dyDescent="0.2">
      <c r="A338" s="1401"/>
      <c r="B338" s="1416"/>
      <c r="C338" s="189" t="s">
        <v>14</v>
      </c>
      <c r="D338" s="190">
        <v>1</v>
      </c>
      <c r="E338" s="190">
        <v>1</v>
      </c>
      <c r="F338" s="190">
        <v>1</v>
      </c>
      <c r="G338" s="190">
        <v>3</v>
      </c>
      <c r="H338" s="190">
        <v>1</v>
      </c>
      <c r="I338" s="190"/>
      <c r="J338" s="202">
        <v>2</v>
      </c>
      <c r="K338" s="228">
        <v>2</v>
      </c>
      <c r="L338" s="228">
        <v>1</v>
      </c>
      <c r="M338" s="228"/>
      <c r="N338" s="228"/>
      <c r="O338" s="204">
        <v>0</v>
      </c>
      <c r="P338" s="204">
        <v>0</v>
      </c>
      <c r="Q338" s="204"/>
      <c r="R338" s="205">
        <v>1</v>
      </c>
      <c r="S338" s="206">
        <f t="shared" si="5"/>
        <v>1</v>
      </c>
      <c r="T338" s="199">
        <f>IF(P338+Q338+R338=0,"",S338/$S$548*100)</f>
        <v>2.2107508815369143E-3</v>
      </c>
      <c r="V338" s="63"/>
      <c r="W338" s="63"/>
    </row>
    <row r="339" spans="1:23" ht="13.5" customHeight="1" x14ac:dyDescent="0.2">
      <c r="A339" s="1404" t="s">
        <v>344</v>
      </c>
      <c r="B339" s="1415" t="s">
        <v>736</v>
      </c>
      <c r="C339" s="178" t="s">
        <v>13</v>
      </c>
      <c r="D339" s="190"/>
      <c r="E339" s="190"/>
      <c r="F339" s="190"/>
      <c r="G339" s="190"/>
      <c r="H339" s="190"/>
      <c r="I339" s="190"/>
      <c r="J339" s="202"/>
      <c r="K339" s="228"/>
      <c r="L339" s="228">
        <v>97</v>
      </c>
      <c r="M339" s="228">
        <v>105</v>
      </c>
      <c r="N339" s="228">
        <v>83</v>
      </c>
      <c r="O339" s="204">
        <v>84</v>
      </c>
      <c r="P339" s="204">
        <v>71</v>
      </c>
      <c r="Q339" s="204">
        <v>84</v>
      </c>
      <c r="R339" s="205">
        <v>62</v>
      </c>
      <c r="S339" s="206">
        <f t="shared" si="5"/>
        <v>73</v>
      </c>
      <c r="T339" s="199">
        <f>IF(P339+Q339+R339=0,"",S339/$S$547*100)</f>
        <v>9.8788153541149323E-2</v>
      </c>
      <c r="V339" s="63"/>
      <c r="W339" s="63"/>
    </row>
    <row r="340" spans="1:23" ht="13.5" customHeight="1" x14ac:dyDescent="0.2">
      <c r="A340" s="1401"/>
      <c r="B340" s="1416"/>
      <c r="C340" s="189" t="s">
        <v>14</v>
      </c>
      <c r="D340" s="190"/>
      <c r="E340" s="190"/>
      <c r="F340" s="190"/>
      <c r="G340" s="190"/>
      <c r="H340" s="190"/>
      <c r="I340" s="190"/>
      <c r="J340" s="202"/>
      <c r="K340" s="228"/>
      <c r="L340" s="228">
        <v>95</v>
      </c>
      <c r="M340" s="228">
        <v>99</v>
      </c>
      <c r="N340" s="228">
        <v>78</v>
      </c>
      <c r="O340" s="204">
        <v>81</v>
      </c>
      <c r="P340" s="204">
        <v>73</v>
      </c>
      <c r="Q340" s="204">
        <v>84</v>
      </c>
      <c r="R340" s="205">
        <v>58</v>
      </c>
      <c r="S340" s="206">
        <f t="shared" si="5"/>
        <v>71</v>
      </c>
      <c r="T340" s="199">
        <f>IF(P340+Q340+R340=0,"",S340/$S$548*100)</f>
        <v>0.15696331258912088</v>
      </c>
      <c r="V340" s="63"/>
      <c r="W340" s="63"/>
    </row>
    <row r="341" spans="1:23" ht="13.5" customHeight="1" x14ac:dyDescent="0.2">
      <c r="A341" s="1404" t="s">
        <v>346</v>
      </c>
      <c r="B341" s="1415" t="s">
        <v>737</v>
      </c>
      <c r="C341" s="178" t="s">
        <v>13</v>
      </c>
      <c r="D341" s="190">
        <v>2569</v>
      </c>
      <c r="E341" s="190">
        <v>2390</v>
      </c>
      <c r="F341" s="190">
        <v>2483</v>
      </c>
      <c r="G341" s="190">
        <v>2541</v>
      </c>
      <c r="H341" s="190">
        <v>2456</v>
      </c>
      <c r="I341" s="190">
        <v>2659</v>
      </c>
      <c r="J341" s="202">
        <v>2389</v>
      </c>
      <c r="K341" s="228">
        <v>2286</v>
      </c>
      <c r="L341" s="228">
        <v>2318</v>
      </c>
      <c r="M341" s="228">
        <v>2461</v>
      </c>
      <c r="N341" s="228">
        <v>2278</v>
      </c>
      <c r="O341" s="204">
        <v>2137</v>
      </c>
      <c r="P341" s="204">
        <v>1755</v>
      </c>
      <c r="Q341" s="204">
        <v>1700</v>
      </c>
      <c r="R341" s="205">
        <v>1574</v>
      </c>
      <c r="S341" s="206">
        <f t="shared" si="5"/>
        <v>1637</v>
      </c>
      <c r="T341" s="199">
        <f>IF(P341+Q341+R341=0,"",S341/$S$547*100)</f>
        <v>2.2152905116008417</v>
      </c>
      <c r="V341" s="63"/>
      <c r="W341" s="63"/>
    </row>
    <row r="342" spans="1:23" ht="13.5" customHeight="1" x14ac:dyDescent="0.2">
      <c r="A342" s="1401"/>
      <c r="B342" s="1416"/>
      <c r="C342" s="189" t="s">
        <v>14</v>
      </c>
      <c r="D342" s="229">
        <v>2542</v>
      </c>
      <c r="E342" s="229">
        <v>2366</v>
      </c>
      <c r="F342" s="229">
        <v>2453</v>
      </c>
      <c r="G342" s="229">
        <v>2514</v>
      </c>
      <c r="H342" s="229">
        <v>2432</v>
      </c>
      <c r="I342" s="229">
        <v>2630</v>
      </c>
      <c r="J342" s="230">
        <v>2363</v>
      </c>
      <c r="K342" s="231">
        <v>2244</v>
      </c>
      <c r="L342" s="231">
        <v>2284</v>
      </c>
      <c r="M342" s="231">
        <v>2434</v>
      </c>
      <c r="N342" s="231">
        <v>2251</v>
      </c>
      <c r="O342" s="232">
        <v>2111</v>
      </c>
      <c r="P342" s="232">
        <v>1735</v>
      </c>
      <c r="Q342" s="232">
        <v>1679</v>
      </c>
      <c r="R342" s="233">
        <v>1565</v>
      </c>
      <c r="S342" s="234">
        <f t="shared" si="5"/>
        <v>1622</v>
      </c>
      <c r="T342" s="235">
        <f>IF(P342+Q342+R342=0,"",S342/$S$548*100)</f>
        <v>3.5858379298528744</v>
      </c>
      <c r="V342" s="63"/>
      <c r="W342" s="63"/>
    </row>
    <row r="343" spans="1:23" ht="13.5" customHeight="1" x14ac:dyDescent="0.2">
      <c r="A343" s="1404" t="s">
        <v>738</v>
      </c>
      <c r="B343" s="1415" t="s">
        <v>739</v>
      </c>
      <c r="C343" s="178" t="s">
        <v>13</v>
      </c>
      <c r="D343" s="229">
        <v>82</v>
      </c>
      <c r="E343" s="229">
        <v>77</v>
      </c>
      <c r="F343" s="229">
        <v>86</v>
      </c>
      <c r="G343" s="229">
        <v>80</v>
      </c>
      <c r="H343" s="229">
        <v>86</v>
      </c>
      <c r="I343" s="229">
        <v>65</v>
      </c>
      <c r="J343" s="230">
        <v>77</v>
      </c>
      <c r="K343" s="231">
        <v>73</v>
      </c>
      <c r="L343" s="231">
        <v>67</v>
      </c>
      <c r="M343" s="231">
        <v>77</v>
      </c>
      <c r="N343" s="231">
        <v>80</v>
      </c>
      <c r="O343" s="232">
        <v>49</v>
      </c>
      <c r="P343" s="232">
        <v>54</v>
      </c>
      <c r="Q343" s="232">
        <v>51</v>
      </c>
      <c r="R343" s="233">
        <v>52</v>
      </c>
      <c r="S343" s="234">
        <f t="shared" si="5"/>
        <v>51.5</v>
      </c>
      <c r="T343" s="235">
        <f>IF(P343+Q343+R343=0,"",S343/$S$547*100)</f>
        <v>6.9693012429714943E-2</v>
      </c>
      <c r="V343" s="63"/>
      <c r="W343" s="63"/>
    </row>
    <row r="344" spans="1:23" ht="18" customHeight="1" thickBot="1" x14ac:dyDescent="0.25">
      <c r="A344" s="1401"/>
      <c r="B344" s="1422"/>
      <c r="C344" s="189" t="s">
        <v>14</v>
      </c>
      <c r="D344" s="207">
        <v>72</v>
      </c>
      <c r="E344" s="207">
        <v>62</v>
      </c>
      <c r="F344" s="207">
        <v>62</v>
      </c>
      <c r="G344" s="207">
        <v>63</v>
      </c>
      <c r="H344" s="207">
        <v>68</v>
      </c>
      <c r="I344" s="207">
        <v>42</v>
      </c>
      <c r="J344" s="208">
        <v>59</v>
      </c>
      <c r="K344" s="236">
        <v>47</v>
      </c>
      <c r="L344" s="236">
        <v>52</v>
      </c>
      <c r="M344" s="236">
        <v>63</v>
      </c>
      <c r="N344" s="236">
        <v>68</v>
      </c>
      <c r="O344" s="210">
        <v>38</v>
      </c>
      <c r="P344" s="210">
        <v>42</v>
      </c>
      <c r="Q344" s="210">
        <v>41</v>
      </c>
      <c r="R344" s="211">
        <v>45</v>
      </c>
      <c r="S344" s="212">
        <f t="shared" si="5"/>
        <v>43</v>
      </c>
      <c r="T344" s="213">
        <f>IF(P344+Q344+R344=0,"",S344/$S$548*100)</f>
        <v>9.5062287906087312E-2</v>
      </c>
      <c r="V344" s="63"/>
      <c r="W344" s="63"/>
    </row>
    <row r="345" spans="1:23" ht="13.5" customHeight="1" x14ac:dyDescent="0.2">
      <c r="A345" s="1417" t="s">
        <v>740</v>
      </c>
      <c r="B345" s="1418"/>
      <c r="C345" s="214" t="s">
        <v>13</v>
      </c>
      <c r="D345" s="263">
        <v>1975</v>
      </c>
      <c r="E345" s="263">
        <v>3523</v>
      </c>
      <c r="F345" s="263">
        <v>4293</v>
      </c>
      <c r="G345" s="263">
        <v>4163</v>
      </c>
      <c r="H345" s="263">
        <v>3532</v>
      </c>
      <c r="I345" s="263">
        <v>2809</v>
      </c>
      <c r="J345" s="239">
        <v>2892</v>
      </c>
      <c r="K345" s="239">
        <v>3033</v>
      </c>
      <c r="L345" s="239">
        <v>3082</v>
      </c>
      <c r="M345" s="239">
        <v>2486</v>
      </c>
      <c r="N345" s="239">
        <v>3273</v>
      </c>
      <c r="O345" s="239">
        <v>3158</v>
      </c>
      <c r="P345" s="239">
        <v>2682</v>
      </c>
      <c r="Q345" s="239">
        <v>2424</v>
      </c>
      <c r="R345" s="271">
        <v>2167</v>
      </c>
      <c r="S345" s="305">
        <f t="shared" si="5"/>
        <v>2295.5</v>
      </c>
      <c r="T345" s="306">
        <f>IF(P345+Q345+R345=0,"",S345/$S$547*100)</f>
        <v>3.1064137870370998</v>
      </c>
      <c r="V345" s="63"/>
      <c r="W345" s="63"/>
    </row>
    <row r="346" spans="1:23" ht="13.5" customHeight="1" thickBot="1" x14ac:dyDescent="0.25">
      <c r="A346" s="1419"/>
      <c r="B346" s="1420"/>
      <c r="C346" s="221" t="s">
        <v>14</v>
      </c>
      <c r="D346" s="264">
        <v>1952</v>
      </c>
      <c r="E346" s="264">
        <v>3502</v>
      </c>
      <c r="F346" s="264">
        <v>4271</v>
      </c>
      <c r="G346" s="264">
        <v>4110</v>
      </c>
      <c r="H346" s="264">
        <v>3498</v>
      </c>
      <c r="I346" s="264">
        <v>2739</v>
      </c>
      <c r="J346" s="245">
        <v>2833</v>
      </c>
      <c r="K346" s="245">
        <v>2963</v>
      </c>
      <c r="L346" s="245">
        <v>3069</v>
      </c>
      <c r="M346" s="245">
        <v>2430</v>
      </c>
      <c r="N346" s="245">
        <v>3232</v>
      </c>
      <c r="O346" s="245">
        <v>3126</v>
      </c>
      <c r="P346" s="245">
        <v>2658</v>
      </c>
      <c r="Q346" s="245">
        <v>2405</v>
      </c>
      <c r="R346" s="272">
        <v>2148</v>
      </c>
      <c r="S346" s="212">
        <f t="shared" si="5"/>
        <v>2276.5</v>
      </c>
      <c r="T346" s="213">
        <f>IF(P346+Q346+R346=0,"",S346/$S$548*100)</f>
        <v>5.0327743818187844</v>
      </c>
      <c r="V346" s="63"/>
      <c r="W346" s="63"/>
    </row>
    <row r="347" spans="1:23" ht="13.5" customHeight="1" x14ac:dyDescent="0.2">
      <c r="A347" s="1404" t="s">
        <v>350</v>
      </c>
      <c r="B347" s="1415" t="s">
        <v>741</v>
      </c>
      <c r="C347" s="178" t="s">
        <v>13</v>
      </c>
      <c r="D347" s="180">
        <v>209</v>
      </c>
      <c r="E347" s="180">
        <v>153</v>
      </c>
      <c r="F347" s="180">
        <v>209</v>
      </c>
      <c r="G347" s="180">
        <v>349</v>
      </c>
      <c r="H347" s="180">
        <v>282</v>
      </c>
      <c r="I347" s="180">
        <v>405</v>
      </c>
      <c r="J347" s="266">
        <v>496</v>
      </c>
      <c r="K347" s="267">
        <v>470</v>
      </c>
      <c r="L347" s="267">
        <v>483</v>
      </c>
      <c r="M347" s="267">
        <v>254</v>
      </c>
      <c r="N347" s="267">
        <v>296</v>
      </c>
      <c r="O347" s="268">
        <v>136</v>
      </c>
      <c r="P347" s="268">
        <v>117</v>
      </c>
      <c r="Q347" s="268">
        <v>139</v>
      </c>
      <c r="R347" s="269">
        <v>152</v>
      </c>
      <c r="S347" s="270">
        <f t="shared" si="5"/>
        <v>145.5</v>
      </c>
      <c r="T347" s="254">
        <f>IF(P347+Q347+R347=0,"",S347/$S$547*100)</f>
        <v>0.19689967589366064</v>
      </c>
      <c r="V347" s="63"/>
      <c r="W347" s="63"/>
    </row>
    <row r="348" spans="1:23" ht="13.5" customHeight="1" x14ac:dyDescent="0.2">
      <c r="A348" s="1401"/>
      <c r="B348" s="1416"/>
      <c r="C348" s="189" t="s">
        <v>14</v>
      </c>
      <c r="D348" s="180">
        <v>190</v>
      </c>
      <c r="E348" s="180">
        <v>138</v>
      </c>
      <c r="F348" s="180">
        <v>198</v>
      </c>
      <c r="G348" s="180">
        <v>307</v>
      </c>
      <c r="H348" s="180">
        <v>252</v>
      </c>
      <c r="I348" s="180">
        <v>348</v>
      </c>
      <c r="J348" s="266">
        <v>447</v>
      </c>
      <c r="K348" s="267">
        <v>391</v>
      </c>
      <c r="L348" s="267">
        <v>481</v>
      </c>
      <c r="M348" s="267">
        <v>196</v>
      </c>
      <c r="N348" s="267">
        <v>262</v>
      </c>
      <c r="O348" s="268">
        <v>104</v>
      </c>
      <c r="P348" s="268">
        <v>99</v>
      </c>
      <c r="Q348" s="268">
        <v>113</v>
      </c>
      <c r="R348" s="269">
        <v>136</v>
      </c>
      <c r="S348" s="270">
        <f t="shared" si="5"/>
        <v>124.5</v>
      </c>
      <c r="T348" s="254">
        <f>IF(P348+Q348+R348=0,"",S348/$S$548*100)</f>
        <v>0.27523848475134577</v>
      </c>
      <c r="V348" s="63"/>
      <c r="W348" s="63"/>
    </row>
    <row r="349" spans="1:23" ht="13.5" customHeight="1" x14ac:dyDescent="0.2">
      <c r="A349" s="1404" t="s">
        <v>352</v>
      </c>
      <c r="B349" s="1415" t="s">
        <v>742</v>
      </c>
      <c r="C349" s="178" t="s">
        <v>13</v>
      </c>
      <c r="D349" s="190">
        <v>21</v>
      </c>
      <c r="E349" s="190">
        <v>52</v>
      </c>
      <c r="F349" s="190">
        <v>9</v>
      </c>
      <c r="G349" s="190">
        <v>62</v>
      </c>
      <c r="H349" s="190">
        <v>243</v>
      </c>
      <c r="I349" s="190">
        <v>152</v>
      </c>
      <c r="J349" s="202">
        <v>113</v>
      </c>
      <c r="K349" s="228">
        <v>111</v>
      </c>
      <c r="L349" s="228">
        <v>20</v>
      </c>
      <c r="M349" s="228">
        <v>35</v>
      </c>
      <c r="N349" s="228"/>
      <c r="O349" s="204">
        <v>3</v>
      </c>
      <c r="P349" s="204">
        <v>2</v>
      </c>
      <c r="Q349" s="204">
        <v>2</v>
      </c>
      <c r="R349" s="205">
        <v>1</v>
      </c>
      <c r="S349" s="206">
        <f t="shared" si="5"/>
        <v>1.5</v>
      </c>
      <c r="T349" s="199">
        <f>IF(P349+Q349+R349=0,"",S349/$S$547*100)</f>
        <v>2.0298935659140271E-3</v>
      </c>
      <c r="V349" s="63"/>
      <c r="W349" s="63"/>
    </row>
    <row r="350" spans="1:23" ht="13.5" customHeight="1" x14ac:dyDescent="0.2">
      <c r="A350" s="1401"/>
      <c r="B350" s="1416"/>
      <c r="C350" s="189" t="s">
        <v>14</v>
      </c>
      <c r="D350" s="190">
        <v>17</v>
      </c>
      <c r="E350" s="190">
        <v>51</v>
      </c>
      <c r="F350" s="190">
        <v>10</v>
      </c>
      <c r="G350" s="190">
        <v>57</v>
      </c>
      <c r="H350" s="190">
        <v>243</v>
      </c>
      <c r="I350" s="190">
        <v>152</v>
      </c>
      <c r="J350" s="202">
        <v>113</v>
      </c>
      <c r="K350" s="228">
        <v>111</v>
      </c>
      <c r="L350" s="228">
        <v>18</v>
      </c>
      <c r="M350" s="228">
        <v>35</v>
      </c>
      <c r="N350" s="228"/>
      <c r="O350" s="204">
        <v>3</v>
      </c>
      <c r="P350" s="204">
        <v>2</v>
      </c>
      <c r="Q350" s="204">
        <v>2</v>
      </c>
      <c r="R350" s="205">
        <v>1</v>
      </c>
      <c r="S350" s="206">
        <f t="shared" si="5"/>
        <v>1.5</v>
      </c>
      <c r="T350" s="199">
        <f>IF(P350+Q350+R350=0,"",S350/$S$548*100)</f>
        <v>3.3161263223053707E-3</v>
      </c>
      <c r="V350" s="63"/>
      <c r="W350" s="63"/>
    </row>
    <row r="351" spans="1:23" ht="13.5" customHeight="1" x14ac:dyDescent="0.2">
      <c r="A351" s="1404" t="s">
        <v>354</v>
      </c>
      <c r="B351" s="1415" t="s">
        <v>743</v>
      </c>
      <c r="C351" s="178" t="s">
        <v>13</v>
      </c>
      <c r="D351" s="190">
        <v>12</v>
      </c>
      <c r="E351" s="190">
        <v>71</v>
      </c>
      <c r="F351" s="190">
        <v>78</v>
      </c>
      <c r="G351" s="190">
        <v>69</v>
      </c>
      <c r="H351" s="190">
        <v>44</v>
      </c>
      <c r="I351" s="190">
        <v>31</v>
      </c>
      <c r="J351" s="202">
        <v>44</v>
      </c>
      <c r="K351" s="228">
        <v>31</v>
      </c>
      <c r="L351" s="228">
        <v>66</v>
      </c>
      <c r="M351" s="228">
        <v>11</v>
      </c>
      <c r="N351" s="228">
        <v>6</v>
      </c>
      <c r="O351" s="204">
        <v>0</v>
      </c>
      <c r="P351" s="204">
        <v>44</v>
      </c>
      <c r="Q351" s="204">
        <v>15</v>
      </c>
      <c r="R351" s="205">
        <v>4</v>
      </c>
      <c r="S351" s="206">
        <f t="shared" si="5"/>
        <v>9.5</v>
      </c>
      <c r="T351" s="199">
        <f>IF(P351+Q351+R351=0,"",S351/$S$547*100)</f>
        <v>1.2855992584122174E-2</v>
      </c>
      <c r="V351" s="63"/>
      <c r="W351" s="63"/>
    </row>
    <row r="352" spans="1:23" ht="13.5" customHeight="1" x14ac:dyDescent="0.2">
      <c r="A352" s="1401"/>
      <c r="B352" s="1416"/>
      <c r="C352" s="189" t="s">
        <v>14</v>
      </c>
      <c r="D352" s="190">
        <v>12</v>
      </c>
      <c r="E352" s="190">
        <v>71</v>
      </c>
      <c r="F352" s="190">
        <v>79</v>
      </c>
      <c r="G352" s="190">
        <v>68</v>
      </c>
      <c r="H352" s="190">
        <v>44</v>
      </c>
      <c r="I352" s="190">
        <v>32</v>
      </c>
      <c r="J352" s="202">
        <v>41</v>
      </c>
      <c r="K352" s="228">
        <v>33</v>
      </c>
      <c r="L352" s="228">
        <v>66</v>
      </c>
      <c r="M352" s="228">
        <v>11</v>
      </c>
      <c r="N352" s="228">
        <v>6</v>
      </c>
      <c r="O352" s="204">
        <v>0</v>
      </c>
      <c r="P352" s="204">
        <v>44</v>
      </c>
      <c r="Q352" s="204">
        <v>15</v>
      </c>
      <c r="R352" s="205">
        <v>4</v>
      </c>
      <c r="S352" s="206">
        <f t="shared" si="5"/>
        <v>9.5</v>
      </c>
      <c r="T352" s="199">
        <f>IF(P352+Q352+R352=0,"",S352/$S$548*100)</f>
        <v>2.1002133374600683E-2</v>
      </c>
      <c r="V352" s="63"/>
      <c r="W352" s="63"/>
    </row>
    <row r="353" spans="1:23" ht="15" customHeight="1" x14ac:dyDescent="0.2">
      <c r="A353" s="1404" t="s">
        <v>356</v>
      </c>
      <c r="B353" s="1415" t="s">
        <v>744</v>
      </c>
      <c r="C353" s="178" t="s">
        <v>13</v>
      </c>
      <c r="D353" s="190">
        <v>2</v>
      </c>
      <c r="E353" s="190">
        <v>9</v>
      </c>
      <c r="F353" s="190">
        <v>6</v>
      </c>
      <c r="G353" s="190">
        <v>5</v>
      </c>
      <c r="H353" s="190">
        <v>3</v>
      </c>
      <c r="I353" s="190">
        <v>5</v>
      </c>
      <c r="J353" s="202">
        <v>2</v>
      </c>
      <c r="K353" s="228">
        <v>7</v>
      </c>
      <c r="L353" s="228">
        <v>5</v>
      </c>
      <c r="M353" s="228">
        <v>5</v>
      </c>
      <c r="N353" s="228"/>
      <c r="O353" s="204">
        <v>2</v>
      </c>
      <c r="P353" s="204">
        <v>0</v>
      </c>
      <c r="Q353" s="204"/>
      <c r="R353" s="205"/>
      <c r="S353" s="206" t="e">
        <f t="shared" si="5"/>
        <v>#DIV/0!</v>
      </c>
      <c r="T353" s="199" t="str">
        <f>IF(P353+Q353+R353=0,"",S353/$S$547*100)</f>
        <v/>
      </c>
      <c r="V353" s="63"/>
      <c r="W353" s="63"/>
    </row>
    <row r="354" spans="1:23" ht="16.5" customHeight="1" x14ac:dyDescent="0.2">
      <c r="A354" s="1401"/>
      <c r="B354" s="1416"/>
      <c r="C354" s="189" t="s">
        <v>14</v>
      </c>
      <c r="D354" s="190">
        <v>2</v>
      </c>
      <c r="E354" s="190">
        <v>9</v>
      </c>
      <c r="F354" s="190">
        <v>6</v>
      </c>
      <c r="G354" s="190">
        <v>5</v>
      </c>
      <c r="H354" s="190">
        <v>3</v>
      </c>
      <c r="I354" s="190">
        <v>5</v>
      </c>
      <c r="J354" s="202">
        <v>2</v>
      </c>
      <c r="K354" s="228">
        <v>7</v>
      </c>
      <c r="L354" s="228">
        <v>5</v>
      </c>
      <c r="M354" s="228">
        <v>5</v>
      </c>
      <c r="N354" s="228"/>
      <c r="O354" s="204">
        <v>2</v>
      </c>
      <c r="P354" s="204">
        <v>0</v>
      </c>
      <c r="Q354" s="204"/>
      <c r="R354" s="205"/>
      <c r="S354" s="206" t="e">
        <f t="shared" si="5"/>
        <v>#DIV/0!</v>
      </c>
      <c r="T354" s="199" t="str">
        <f>IF(P354+Q354+R354=0,"",S354/$S$548*100)</f>
        <v/>
      </c>
      <c r="V354" s="63"/>
      <c r="W354" s="63"/>
    </row>
    <row r="355" spans="1:23" ht="13.5" customHeight="1" x14ac:dyDescent="0.2">
      <c r="A355" s="1404" t="s">
        <v>358</v>
      </c>
      <c r="B355" s="1415" t="s">
        <v>745</v>
      </c>
      <c r="C355" s="178" t="s">
        <v>13</v>
      </c>
      <c r="D355" s="190">
        <v>2</v>
      </c>
      <c r="E355" s="190">
        <v>8</v>
      </c>
      <c r="F355" s="190">
        <v>8</v>
      </c>
      <c r="G355" s="190">
        <v>5</v>
      </c>
      <c r="H355" s="190">
        <v>11</v>
      </c>
      <c r="I355" s="190">
        <v>5</v>
      </c>
      <c r="J355" s="202">
        <v>3</v>
      </c>
      <c r="K355" s="228">
        <v>35</v>
      </c>
      <c r="L355" s="228">
        <v>4</v>
      </c>
      <c r="M355" s="228">
        <v>15</v>
      </c>
      <c r="N355" s="228">
        <v>3</v>
      </c>
      <c r="O355" s="204">
        <v>3</v>
      </c>
      <c r="P355" s="204">
        <v>5</v>
      </c>
      <c r="Q355" s="204">
        <v>1</v>
      </c>
      <c r="R355" s="205">
        <v>1</v>
      </c>
      <c r="S355" s="206">
        <f t="shared" si="5"/>
        <v>1</v>
      </c>
      <c r="T355" s="199">
        <f>IF(P355+Q355+R355=0,"",S355/$S$547*100)</f>
        <v>1.3532623772760182E-3</v>
      </c>
      <c r="V355" s="63"/>
      <c r="W355" s="63"/>
    </row>
    <row r="356" spans="1:23" ht="13.5" customHeight="1" x14ac:dyDescent="0.2">
      <c r="A356" s="1401"/>
      <c r="B356" s="1416"/>
      <c r="C356" s="189" t="s">
        <v>14</v>
      </c>
      <c r="D356" s="190">
        <v>2</v>
      </c>
      <c r="E356" s="190">
        <v>8</v>
      </c>
      <c r="F356" s="190">
        <v>8</v>
      </c>
      <c r="G356" s="190">
        <v>5</v>
      </c>
      <c r="H356" s="190">
        <v>11</v>
      </c>
      <c r="I356" s="190">
        <v>5</v>
      </c>
      <c r="J356" s="202">
        <v>3</v>
      </c>
      <c r="K356" s="228">
        <v>35</v>
      </c>
      <c r="L356" s="228">
        <v>4</v>
      </c>
      <c r="M356" s="228">
        <v>15</v>
      </c>
      <c r="N356" s="228">
        <v>3</v>
      </c>
      <c r="O356" s="204">
        <v>3</v>
      </c>
      <c r="P356" s="204">
        <v>5</v>
      </c>
      <c r="Q356" s="204">
        <v>2</v>
      </c>
      <c r="R356" s="205">
        <v>1</v>
      </c>
      <c r="S356" s="206">
        <f t="shared" si="5"/>
        <v>1.5</v>
      </c>
      <c r="T356" s="199">
        <f>IF(P356+Q356+R356=0,"",S356/$S$548*100)</f>
        <v>3.3161263223053707E-3</v>
      </c>
      <c r="V356" s="63"/>
      <c r="W356" s="63"/>
    </row>
    <row r="357" spans="1:23" ht="13.5" customHeight="1" x14ac:dyDescent="0.2">
      <c r="A357" s="1404" t="s">
        <v>360</v>
      </c>
      <c r="B357" s="1415" t="s">
        <v>746</v>
      </c>
      <c r="C357" s="178" t="s">
        <v>13</v>
      </c>
      <c r="D357" s="190">
        <v>4</v>
      </c>
      <c r="E357" s="190">
        <v>15</v>
      </c>
      <c r="F357" s="190">
        <v>2</v>
      </c>
      <c r="G357" s="190">
        <v>12</v>
      </c>
      <c r="H357" s="190">
        <v>4</v>
      </c>
      <c r="I357" s="190">
        <v>6</v>
      </c>
      <c r="J357" s="202">
        <v>5</v>
      </c>
      <c r="K357" s="228">
        <v>15</v>
      </c>
      <c r="L357" s="228">
        <v>27</v>
      </c>
      <c r="M357" s="228">
        <v>19</v>
      </c>
      <c r="N357" s="228">
        <v>14</v>
      </c>
      <c r="O357" s="204">
        <v>9</v>
      </c>
      <c r="P357" s="204">
        <v>15</v>
      </c>
      <c r="Q357" s="204">
        <v>29</v>
      </c>
      <c r="R357" s="205">
        <v>2</v>
      </c>
      <c r="S357" s="206">
        <f t="shared" si="5"/>
        <v>15.5</v>
      </c>
      <c r="T357" s="199">
        <f>IF(P357+Q357+R357=0,"",S357/$S$547*100)</f>
        <v>2.0975566847778283E-2</v>
      </c>
      <c r="V357" s="63"/>
      <c r="W357" s="63"/>
    </row>
    <row r="358" spans="1:23" ht="13.5" customHeight="1" x14ac:dyDescent="0.2">
      <c r="A358" s="1401"/>
      <c r="B358" s="1416"/>
      <c r="C358" s="189" t="s">
        <v>14</v>
      </c>
      <c r="D358" s="190">
        <v>4</v>
      </c>
      <c r="E358" s="190">
        <v>15</v>
      </c>
      <c r="F358" s="190">
        <v>2</v>
      </c>
      <c r="G358" s="190">
        <v>12</v>
      </c>
      <c r="H358" s="190">
        <v>4</v>
      </c>
      <c r="I358" s="190">
        <v>6</v>
      </c>
      <c r="J358" s="202">
        <v>5</v>
      </c>
      <c r="K358" s="228">
        <v>15</v>
      </c>
      <c r="L358" s="228">
        <v>27</v>
      </c>
      <c r="M358" s="228">
        <v>19</v>
      </c>
      <c r="N358" s="228">
        <v>14</v>
      </c>
      <c r="O358" s="204">
        <v>9</v>
      </c>
      <c r="P358" s="204">
        <v>15</v>
      </c>
      <c r="Q358" s="204">
        <v>29</v>
      </c>
      <c r="R358" s="205">
        <v>2</v>
      </c>
      <c r="S358" s="206">
        <f t="shared" si="5"/>
        <v>15.5</v>
      </c>
      <c r="T358" s="199">
        <f>IF(P358+Q358+R358=0,"",S358/$S$548*100)</f>
        <v>3.4266638663822173E-2</v>
      </c>
      <c r="V358" s="63"/>
      <c r="W358" s="63"/>
    </row>
    <row r="359" spans="1:23" ht="13.5" customHeight="1" x14ac:dyDescent="0.2">
      <c r="A359" s="1404" t="s">
        <v>362</v>
      </c>
      <c r="B359" s="1415" t="s">
        <v>747</v>
      </c>
      <c r="C359" s="178" t="s">
        <v>13</v>
      </c>
      <c r="D359" s="190">
        <v>0</v>
      </c>
      <c r="E359" s="190">
        <v>2</v>
      </c>
      <c r="F359" s="190">
        <v>0</v>
      </c>
      <c r="G359" s="190">
        <v>0</v>
      </c>
      <c r="H359" s="190">
        <v>2</v>
      </c>
      <c r="I359" s="190">
        <v>0</v>
      </c>
      <c r="J359" s="202">
        <v>1</v>
      </c>
      <c r="K359" s="228"/>
      <c r="L359" s="228">
        <v>1</v>
      </c>
      <c r="M359" s="228"/>
      <c r="N359" s="228"/>
      <c r="O359" s="204">
        <v>0</v>
      </c>
      <c r="P359" s="204">
        <v>0</v>
      </c>
      <c r="Q359" s="204">
        <v>1</v>
      </c>
      <c r="R359" s="205"/>
      <c r="S359" s="206">
        <f t="shared" si="5"/>
        <v>1</v>
      </c>
      <c r="T359" s="199">
        <f>IF(P359+Q359+R359=0,"",S359/$S$547*100)</f>
        <v>1.3532623772760182E-3</v>
      </c>
      <c r="V359" s="63"/>
      <c r="W359" s="63"/>
    </row>
    <row r="360" spans="1:23" ht="13.5" customHeight="1" x14ac:dyDescent="0.2">
      <c r="A360" s="1401"/>
      <c r="B360" s="1416"/>
      <c r="C360" s="189" t="s">
        <v>14</v>
      </c>
      <c r="D360" s="190">
        <v>0</v>
      </c>
      <c r="E360" s="190">
        <v>2</v>
      </c>
      <c r="F360" s="190">
        <v>0</v>
      </c>
      <c r="G360" s="190">
        <v>0</v>
      </c>
      <c r="H360" s="190">
        <v>2</v>
      </c>
      <c r="I360" s="190">
        <v>1</v>
      </c>
      <c r="J360" s="202">
        <v>1</v>
      </c>
      <c r="K360" s="228"/>
      <c r="L360" s="228">
        <v>1</v>
      </c>
      <c r="M360" s="228"/>
      <c r="N360" s="228"/>
      <c r="O360" s="204">
        <v>0</v>
      </c>
      <c r="P360" s="204">
        <v>0</v>
      </c>
      <c r="Q360" s="204">
        <v>1</v>
      </c>
      <c r="R360" s="205"/>
      <c r="S360" s="206">
        <f t="shared" si="5"/>
        <v>1</v>
      </c>
      <c r="T360" s="199">
        <f>IF(P360+Q360+R360=0,"",S360/$S$548*100)</f>
        <v>2.2107508815369143E-3</v>
      </c>
      <c r="V360" s="63"/>
      <c r="W360" s="63"/>
    </row>
    <row r="361" spans="1:23" ht="13.5" customHeight="1" x14ac:dyDescent="0.2">
      <c r="A361" s="1404" t="s">
        <v>364</v>
      </c>
      <c r="B361" s="1415" t="s">
        <v>748</v>
      </c>
      <c r="C361" s="178" t="s">
        <v>13</v>
      </c>
      <c r="D361" s="190">
        <v>76</v>
      </c>
      <c r="E361" s="190">
        <v>126</v>
      </c>
      <c r="F361" s="190">
        <v>32</v>
      </c>
      <c r="G361" s="190">
        <v>61</v>
      </c>
      <c r="H361" s="190">
        <v>51</v>
      </c>
      <c r="I361" s="190">
        <v>25</v>
      </c>
      <c r="J361" s="202">
        <v>7</v>
      </c>
      <c r="K361" s="228">
        <v>6</v>
      </c>
      <c r="L361" s="228">
        <v>6</v>
      </c>
      <c r="M361" s="228">
        <v>23</v>
      </c>
      <c r="N361" s="228">
        <v>17</v>
      </c>
      <c r="O361" s="204">
        <v>8</v>
      </c>
      <c r="P361" s="204">
        <v>13</v>
      </c>
      <c r="Q361" s="204">
        <v>69</v>
      </c>
      <c r="R361" s="205">
        <v>47</v>
      </c>
      <c r="S361" s="206">
        <f t="shared" si="5"/>
        <v>58</v>
      </c>
      <c r="T361" s="199">
        <f>IF(P361+Q361+R361=0,"",S361/$S$547*100)</f>
        <v>7.8489217882009049E-2</v>
      </c>
      <c r="V361" s="63"/>
      <c r="W361" s="63"/>
    </row>
    <row r="362" spans="1:23" ht="13.5" customHeight="1" x14ac:dyDescent="0.2">
      <c r="A362" s="1401"/>
      <c r="B362" s="1416"/>
      <c r="C362" s="189" t="s">
        <v>14</v>
      </c>
      <c r="D362" s="190">
        <v>76</v>
      </c>
      <c r="E362" s="190">
        <v>126</v>
      </c>
      <c r="F362" s="190">
        <v>32</v>
      </c>
      <c r="G362" s="190">
        <v>61</v>
      </c>
      <c r="H362" s="190">
        <v>51</v>
      </c>
      <c r="I362" s="190">
        <v>25</v>
      </c>
      <c r="J362" s="202">
        <v>7</v>
      </c>
      <c r="K362" s="228">
        <v>6</v>
      </c>
      <c r="L362" s="228">
        <v>6</v>
      </c>
      <c r="M362" s="228">
        <v>24</v>
      </c>
      <c r="N362" s="228">
        <v>17</v>
      </c>
      <c r="O362" s="204">
        <v>8</v>
      </c>
      <c r="P362" s="204">
        <v>13</v>
      </c>
      <c r="Q362" s="204">
        <v>69</v>
      </c>
      <c r="R362" s="205">
        <v>47</v>
      </c>
      <c r="S362" s="206">
        <f t="shared" si="5"/>
        <v>58</v>
      </c>
      <c r="T362" s="199">
        <f>IF(P362+Q362+R362=0,"",S362/$S$548*100)</f>
        <v>0.12822355112914102</v>
      </c>
      <c r="V362" s="63"/>
      <c r="W362" s="63"/>
    </row>
    <row r="363" spans="1:23" ht="13.5" customHeight="1" x14ac:dyDescent="0.2">
      <c r="A363" s="1404" t="s">
        <v>366</v>
      </c>
      <c r="B363" s="1415" t="s">
        <v>749</v>
      </c>
      <c r="C363" s="178" t="s">
        <v>13</v>
      </c>
      <c r="D363" s="190">
        <v>7</v>
      </c>
      <c r="E363" s="190">
        <v>11</v>
      </c>
      <c r="F363" s="190">
        <v>13</v>
      </c>
      <c r="G363" s="190">
        <v>23</v>
      </c>
      <c r="H363" s="190">
        <v>27</v>
      </c>
      <c r="I363" s="190">
        <v>21</v>
      </c>
      <c r="J363" s="202">
        <v>17</v>
      </c>
      <c r="K363" s="228">
        <v>13</v>
      </c>
      <c r="L363" s="228">
        <v>10</v>
      </c>
      <c r="M363" s="228">
        <v>8</v>
      </c>
      <c r="N363" s="228">
        <v>10</v>
      </c>
      <c r="O363" s="204">
        <v>7</v>
      </c>
      <c r="P363" s="204">
        <v>16</v>
      </c>
      <c r="Q363" s="204">
        <v>6</v>
      </c>
      <c r="R363" s="205">
        <v>5</v>
      </c>
      <c r="S363" s="206">
        <f t="shared" si="5"/>
        <v>5.5</v>
      </c>
      <c r="T363" s="199">
        <f>IF(P363+Q363+R363=0,"",S363/$S$547*100)</f>
        <v>7.4429430750180998E-3</v>
      </c>
      <c r="V363" s="63"/>
      <c r="W363" s="63"/>
    </row>
    <row r="364" spans="1:23" ht="13.5" customHeight="1" x14ac:dyDescent="0.2">
      <c r="A364" s="1401"/>
      <c r="B364" s="1416"/>
      <c r="C364" s="189" t="s">
        <v>14</v>
      </c>
      <c r="D364" s="190">
        <v>7</v>
      </c>
      <c r="E364" s="190">
        <v>11</v>
      </c>
      <c r="F364" s="190">
        <v>13</v>
      </c>
      <c r="G364" s="190">
        <v>23</v>
      </c>
      <c r="H364" s="190">
        <v>27</v>
      </c>
      <c r="I364" s="190">
        <v>21</v>
      </c>
      <c r="J364" s="202">
        <v>18</v>
      </c>
      <c r="K364" s="228">
        <v>13</v>
      </c>
      <c r="L364" s="228">
        <v>10</v>
      </c>
      <c r="M364" s="228">
        <v>8</v>
      </c>
      <c r="N364" s="228">
        <v>10</v>
      </c>
      <c r="O364" s="204">
        <v>7</v>
      </c>
      <c r="P364" s="204">
        <v>16</v>
      </c>
      <c r="Q364" s="204">
        <v>6</v>
      </c>
      <c r="R364" s="205">
        <v>5</v>
      </c>
      <c r="S364" s="206">
        <f t="shared" si="5"/>
        <v>5.5</v>
      </c>
      <c r="T364" s="199">
        <f>IF(P364+Q364+R364=0,"",S364/$S$548*100)</f>
        <v>1.2159129848453028E-2</v>
      </c>
      <c r="V364" s="63"/>
      <c r="W364" s="63"/>
    </row>
    <row r="365" spans="1:23" ht="13.5" customHeight="1" x14ac:dyDescent="0.2">
      <c r="A365" s="1404" t="s">
        <v>368</v>
      </c>
      <c r="B365" s="1415" t="s">
        <v>750</v>
      </c>
      <c r="C365" s="178" t="s">
        <v>13</v>
      </c>
      <c r="D365" s="190">
        <v>0</v>
      </c>
      <c r="E365" s="190">
        <v>2</v>
      </c>
      <c r="F365" s="190">
        <v>1</v>
      </c>
      <c r="G365" s="190">
        <v>2</v>
      </c>
      <c r="H365" s="190">
        <v>0</v>
      </c>
      <c r="I365" s="190">
        <v>2</v>
      </c>
      <c r="J365" s="202">
        <v>1</v>
      </c>
      <c r="K365" s="228"/>
      <c r="L365" s="228"/>
      <c r="M365" s="228"/>
      <c r="N365" s="228"/>
      <c r="O365" s="204">
        <v>0</v>
      </c>
      <c r="P365" s="204">
        <v>0</v>
      </c>
      <c r="Q365" s="204"/>
      <c r="R365" s="205">
        <v>2</v>
      </c>
      <c r="S365" s="206">
        <f t="shared" si="5"/>
        <v>2</v>
      </c>
      <c r="T365" s="199">
        <f>IF(P365+Q365+R365=0,"",S365/$S$547*100)</f>
        <v>2.7065247545520364E-3</v>
      </c>
      <c r="V365" s="63"/>
      <c r="W365" s="63"/>
    </row>
    <row r="366" spans="1:23" ht="13.5" customHeight="1" x14ac:dyDescent="0.2">
      <c r="A366" s="1401"/>
      <c r="B366" s="1416"/>
      <c r="C366" s="189" t="s">
        <v>14</v>
      </c>
      <c r="D366" s="190">
        <v>0</v>
      </c>
      <c r="E366" s="190">
        <v>2</v>
      </c>
      <c r="F366" s="190">
        <v>1</v>
      </c>
      <c r="G366" s="190">
        <v>2</v>
      </c>
      <c r="H366" s="190">
        <v>0</v>
      </c>
      <c r="I366" s="190">
        <v>2</v>
      </c>
      <c r="J366" s="202">
        <v>1</v>
      </c>
      <c r="K366" s="228"/>
      <c r="L366" s="228"/>
      <c r="M366" s="228"/>
      <c r="N366" s="228"/>
      <c r="O366" s="204">
        <v>0</v>
      </c>
      <c r="P366" s="204">
        <v>0</v>
      </c>
      <c r="Q366" s="204"/>
      <c r="R366" s="205">
        <v>2</v>
      </c>
      <c r="S366" s="206">
        <f t="shared" si="5"/>
        <v>2</v>
      </c>
      <c r="T366" s="199">
        <f>IF(P366+Q366+R366=0,"",S366/$S$548*100)</f>
        <v>4.4215017630738285E-3</v>
      </c>
      <c r="V366" s="63"/>
      <c r="W366" s="63"/>
    </row>
    <row r="367" spans="1:23" ht="13.5" customHeight="1" x14ac:dyDescent="0.2">
      <c r="A367" s="1404" t="s">
        <v>372</v>
      </c>
      <c r="B367" s="1415" t="s">
        <v>751</v>
      </c>
      <c r="C367" s="178" t="s">
        <v>13</v>
      </c>
      <c r="D367" s="190">
        <v>6</v>
      </c>
      <c r="E367" s="190">
        <v>9</v>
      </c>
      <c r="F367" s="190">
        <v>3</v>
      </c>
      <c r="G367" s="190">
        <v>4</v>
      </c>
      <c r="H367" s="190">
        <v>12</v>
      </c>
      <c r="I367" s="190">
        <v>3</v>
      </c>
      <c r="J367" s="202">
        <v>47</v>
      </c>
      <c r="K367" s="228">
        <v>3</v>
      </c>
      <c r="L367" s="228">
        <v>51</v>
      </c>
      <c r="M367" s="228">
        <v>35</v>
      </c>
      <c r="N367" s="228">
        <v>34</v>
      </c>
      <c r="O367" s="204">
        <v>44</v>
      </c>
      <c r="P367" s="204">
        <v>13</v>
      </c>
      <c r="Q367" s="204">
        <v>13</v>
      </c>
      <c r="R367" s="205">
        <v>9</v>
      </c>
      <c r="S367" s="206">
        <f t="shared" si="5"/>
        <v>11</v>
      </c>
      <c r="T367" s="199">
        <f>IF(P367+Q367+R367=0,"",S367/$S$547*100)</f>
        <v>1.48858861500362E-2</v>
      </c>
      <c r="V367" s="63"/>
      <c r="W367" s="63"/>
    </row>
    <row r="368" spans="1:23" ht="13.5" customHeight="1" x14ac:dyDescent="0.2">
      <c r="A368" s="1401"/>
      <c r="B368" s="1416"/>
      <c r="C368" s="189" t="s">
        <v>14</v>
      </c>
      <c r="D368" s="190">
        <v>6</v>
      </c>
      <c r="E368" s="190">
        <v>9</v>
      </c>
      <c r="F368" s="190">
        <v>2</v>
      </c>
      <c r="G368" s="190">
        <v>4</v>
      </c>
      <c r="H368" s="190">
        <v>12</v>
      </c>
      <c r="I368" s="190">
        <v>3</v>
      </c>
      <c r="J368" s="202">
        <v>47</v>
      </c>
      <c r="K368" s="228">
        <v>3</v>
      </c>
      <c r="L368" s="228">
        <v>51</v>
      </c>
      <c r="M368" s="228">
        <v>35</v>
      </c>
      <c r="N368" s="228">
        <v>34</v>
      </c>
      <c r="O368" s="204">
        <v>44</v>
      </c>
      <c r="P368" s="204">
        <v>13</v>
      </c>
      <c r="Q368" s="204">
        <v>14</v>
      </c>
      <c r="R368" s="205">
        <v>9</v>
      </c>
      <c r="S368" s="206">
        <f t="shared" si="5"/>
        <v>11.5</v>
      </c>
      <c r="T368" s="199">
        <f>IF(P368+Q368+R368=0,"",S368/$S$548*100)</f>
        <v>2.5423635137674511E-2</v>
      </c>
      <c r="V368" s="63"/>
      <c r="W368" s="63"/>
    </row>
    <row r="369" spans="1:20" ht="15.75" customHeight="1" x14ac:dyDescent="0.2">
      <c r="A369" s="1404" t="s">
        <v>374</v>
      </c>
      <c r="B369" s="1415" t="s">
        <v>752</v>
      </c>
      <c r="C369" s="178" t="s">
        <v>13</v>
      </c>
      <c r="D369" s="190">
        <v>92</v>
      </c>
      <c r="E369" s="190">
        <v>79</v>
      </c>
      <c r="F369" s="190">
        <v>47</v>
      </c>
      <c r="G369" s="190">
        <v>17</v>
      </c>
      <c r="H369" s="190">
        <v>48</v>
      </c>
      <c r="I369" s="190">
        <v>32</v>
      </c>
      <c r="J369" s="202">
        <v>50</v>
      </c>
      <c r="K369" s="228">
        <v>122</v>
      </c>
      <c r="L369" s="228">
        <v>279</v>
      </c>
      <c r="M369" s="228">
        <v>202</v>
      </c>
      <c r="N369" s="228">
        <v>204</v>
      </c>
      <c r="O369" s="204">
        <v>155</v>
      </c>
      <c r="P369" s="204">
        <v>156</v>
      </c>
      <c r="Q369" s="204">
        <v>138</v>
      </c>
      <c r="R369" s="205">
        <v>188</v>
      </c>
      <c r="S369" s="206">
        <f t="shared" si="5"/>
        <v>163</v>
      </c>
      <c r="T369" s="199">
        <f>IF(P369+Q369+R369=0,"",S369/$S$547*100)</f>
        <v>0.22058176749599095</v>
      </c>
    </row>
    <row r="370" spans="1:20" ht="15" customHeight="1" x14ac:dyDescent="0.2">
      <c r="A370" s="1401"/>
      <c r="B370" s="1416"/>
      <c r="C370" s="189" t="s">
        <v>14</v>
      </c>
      <c r="D370" s="190">
        <v>92</v>
      </c>
      <c r="E370" s="190">
        <v>79</v>
      </c>
      <c r="F370" s="190">
        <v>47</v>
      </c>
      <c r="G370" s="190">
        <v>18</v>
      </c>
      <c r="H370" s="190">
        <v>47</v>
      </c>
      <c r="I370" s="190">
        <v>32</v>
      </c>
      <c r="J370" s="202">
        <v>48</v>
      </c>
      <c r="K370" s="228">
        <v>118</v>
      </c>
      <c r="L370" s="228">
        <v>279</v>
      </c>
      <c r="M370" s="228">
        <v>201</v>
      </c>
      <c r="N370" s="228">
        <v>204</v>
      </c>
      <c r="O370" s="204">
        <v>155</v>
      </c>
      <c r="P370" s="204">
        <v>155</v>
      </c>
      <c r="Q370" s="204">
        <v>139</v>
      </c>
      <c r="R370" s="205">
        <v>188</v>
      </c>
      <c r="S370" s="206">
        <f t="shared" si="5"/>
        <v>163.5</v>
      </c>
      <c r="T370" s="199">
        <f>IF(P370+Q370+R370=0,"",S370/$S$548*100)</f>
        <v>0.36145776913128547</v>
      </c>
    </row>
    <row r="371" spans="1:20" ht="13.5" customHeight="1" x14ac:dyDescent="0.2">
      <c r="A371" s="1404" t="s">
        <v>376</v>
      </c>
      <c r="B371" s="1415" t="s">
        <v>753</v>
      </c>
      <c r="C371" s="178" t="s">
        <v>13</v>
      </c>
      <c r="D371" s="190">
        <v>43</v>
      </c>
      <c r="E371" s="190">
        <v>59</v>
      </c>
      <c r="F371" s="190">
        <v>60</v>
      </c>
      <c r="G371" s="190">
        <v>60</v>
      </c>
      <c r="H371" s="190">
        <v>44</v>
      </c>
      <c r="I371" s="190">
        <v>24</v>
      </c>
      <c r="J371" s="202">
        <v>42</v>
      </c>
      <c r="K371" s="228">
        <v>98</v>
      </c>
      <c r="L371" s="228">
        <v>68</v>
      </c>
      <c r="M371" s="228">
        <v>67</v>
      </c>
      <c r="N371" s="228">
        <v>73</v>
      </c>
      <c r="O371" s="204">
        <v>81</v>
      </c>
      <c r="P371" s="204">
        <v>53</v>
      </c>
      <c r="Q371" s="204">
        <v>63</v>
      </c>
      <c r="R371" s="205">
        <v>31</v>
      </c>
      <c r="S371" s="206">
        <f t="shared" si="5"/>
        <v>47</v>
      </c>
      <c r="T371" s="199">
        <f>IF(P371+Q371+R371=0,"",S371/$S$547*100)</f>
        <v>6.3603331731972856E-2</v>
      </c>
    </row>
    <row r="372" spans="1:20" ht="13.5" customHeight="1" x14ac:dyDescent="0.2">
      <c r="A372" s="1401"/>
      <c r="B372" s="1416"/>
      <c r="C372" s="189" t="s">
        <v>14</v>
      </c>
      <c r="D372" s="190">
        <v>43</v>
      </c>
      <c r="E372" s="190">
        <v>59</v>
      </c>
      <c r="F372" s="190">
        <v>59</v>
      </c>
      <c r="G372" s="190">
        <v>60</v>
      </c>
      <c r="H372" s="190">
        <v>44</v>
      </c>
      <c r="I372" s="190">
        <v>24</v>
      </c>
      <c r="J372" s="202">
        <v>42</v>
      </c>
      <c r="K372" s="228">
        <v>98</v>
      </c>
      <c r="L372" s="228">
        <v>68</v>
      </c>
      <c r="M372" s="228">
        <v>68</v>
      </c>
      <c r="N372" s="228">
        <v>73</v>
      </c>
      <c r="O372" s="204">
        <v>81</v>
      </c>
      <c r="P372" s="204">
        <v>53</v>
      </c>
      <c r="Q372" s="204">
        <v>63</v>
      </c>
      <c r="R372" s="205">
        <v>31</v>
      </c>
      <c r="S372" s="206">
        <f t="shared" si="5"/>
        <v>47</v>
      </c>
      <c r="T372" s="199">
        <f>IF(P372+Q372+R372=0,"",S372/$S$548*100)</f>
        <v>0.10390529143223495</v>
      </c>
    </row>
    <row r="373" spans="1:20" ht="13.5" customHeight="1" x14ac:dyDescent="0.2">
      <c r="A373" s="1404" t="s">
        <v>754</v>
      </c>
      <c r="B373" s="1415" t="s">
        <v>755</v>
      </c>
      <c r="C373" s="178" t="s">
        <v>13</v>
      </c>
      <c r="D373" s="190">
        <v>37</v>
      </c>
      <c r="E373" s="190">
        <v>44</v>
      </c>
      <c r="F373" s="190">
        <v>73</v>
      </c>
      <c r="G373" s="190">
        <v>109</v>
      </c>
      <c r="H373" s="190">
        <v>101</v>
      </c>
      <c r="I373" s="190">
        <v>97</v>
      </c>
      <c r="J373" s="202">
        <v>96</v>
      </c>
      <c r="K373" s="228">
        <v>121</v>
      </c>
      <c r="L373" s="228">
        <v>193</v>
      </c>
      <c r="M373" s="228">
        <v>155</v>
      </c>
      <c r="N373" s="228">
        <v>152</v>
      </c>
      <c r="O373" s="204">
        <v>124</v>
      </c>
      <c r="P373" s="204">
        <v>127</v>
      </c>
      <c r="Q373" s="204">
        <v>178</v>
      </c>
      <c r="R373" s="205">
        <v>136</v>
      </c>
      <c r="S373" s="206">
        <f t="shared" si="5"/>
        <v>157</v>
      </c>
      <c r="T373" s="199">
        <f>IF(P373+Q373+R373=0,"",S373/$S$547*100)</f>
        <v>0.21246219323233484</v>
      </c>
    </row>
    <row r="374" spans="1:20" ht="13.5" customHeight="1" x14ac:dyDescent="0.2">
      <c r="A374" s="1401"/>
      <c r="B374" s="1416"/>
      <c r="C374" s="189" t="s">
        <v>14</v>
      </c>
      <c r="D374" s="190">
        <v>37</v>
      </c>
      <c r="E374" s="190">
        <v>44</v>
      </c>
      <c r="F374" s="190">
        <v>73</v>
      </c>
      <c r="G374" s="190">
        <v>109</v>
      </c>
      <c r="H374" s="190">
        <v>101</v>
      </c>
      <c r="I374" s="190">
        <v>97</v>
      </c>
      <c r="J374" s="202">
        <v>96</v>
      </c>
      <c r="K374" s="228">
        <v>121</v>
      </c>
      <c r="L374" s="228">
        <v>194</v>
      </c>
      <c r="M374" s="228">
        <v>156</v>
      </c>
      <c r="N374" s="228">
        <v>152</v>
      </c>
      <c r="O374" s="204">
        <v>123</v>
      </c>
      <c r="P374" s="204">
        <v>127</v>
      </c>
      <c r="Q374" s="204">
        <v>178</v>
      </c>
      <c r="R374" s="205">
        <v>136</v>
      </c>
      <c r="S374" s="206">
        <f t="shared" si="5"/>
        <v>157</v>
      </c>
      <c r="T374" s="199">
        <f>IF(P374+Q374+R374=0,"",S374/$S$548*100)</f>
        <v>0.34708788840129551</v>
      </c>
    </row>
    <row r="375" spans="1:20" ht="13.5" customHeight="1" x14ac:dyDescent="0.2">
      <c r="A375" s="1404" t="s">
        <v>378</v>
      </c>
      <c r="B375" s="1415" t="s">
        <v>756</v>
      </c>
      <c r="C375" s="178" t="s">
        <v>13</v>
      </c>
      <c r="D375" s="190">
        <v>0</v>
      </c>
      <c r="E375" s="190">
        <v>0</v>
      </c>
      <c r="F375" s="190">
        <v>0</v>
      </c>
      <c r="G375" s="190">
        <v>2</v>
      </c>
      <c r="H375" s="190">
        <v>0</v>
      </c>
      <c r="I375" s="190">
        <v>0</v>
      </c>
      <c r="J375" s="202">
        <v>0</v>
      </c>
      <c r="K375" s="228"/>
      <c r="L375" s="228"/>
      <c r="M375" s="228"/>
      <c r="N375" s="228"/>
      <c r="O375" s="204">
        <v>0</v>
      </c>
      <c r="P375" s="204">
        <v>0</v>
      </c>
      <c r="Q375" s="204"/>
      <c r="R375" s="205"/>
      <c r="S375" s="206" t="e">
        <f t="shared" si="5"/>
        <v>#DIV/0!</v>
      </c>
      <c r="T375" s="199" t="str">
        <f>IF(P375+Q375+R375=0,"",S375/$S$547*100)</f>
        <v/>
      </c>
    </row>
    <row r="376" spans="1:20" ht="13.5" customHeight="1" x14ac:dyDescent="0.2">
      <c r="A376" s="1401"/>
      <c r="B376" s="1416"/>
      <c r="C376" s="189" t="s">
        <v>14</v>
      </c>
      <c r="D376" s="190">
        <v>0</v>
      </c>
      <c r="E376" s="190">
        <v>0</v>
      </c>
      <c r="F376" s="190">
        <v>0</v>
      </c>
      <c r="G376" s="190">
        <v>2</v>
      </c>
      <c r="H376" s="190">
        <v>0</v>
      </c>
      <c r="I376" s="190">
        <v>0</v>
      </c>
      <c r="J376" s="202">
        <v>0</v>
      </c>
      <c r="K376" s="228"/>
      <c r="L376" s="228"/>
      <c r="M376" s="228"/>
      <c r="N376" s="228"/>
      <c r="O376" s="204">
        <v>0</v>
      </c>
      <c r="P376" s="204">
        <v>0</v>
      </c>
      <c r="Q376" s="204"/>
      <c r="R376" s="205"/>
      <c r="S376" s="206" t="e">
        <f t="shared" si="5"/>
        <v>#DIV/0!</v>
      </c>
      <c r="T376" s="199" t="str">
        <f>IF(P376+Q376+R376=0,"",S376/$S$548*100)</f>
        <v/>
      </c>
    </row>
    <row r="377" spans="1:20" ht="13.5" customHeight="1" x14ac:dyDescent="0.2">
      <c r="A377" s="1404" t="s">
        <v>380</v>
      </c>
      <c r="B377" s="1415" t="s">
        <v>757</v>
      </c>
      <c r="C377" s="178" t="s">
        <v>13</v>
      </c>
      <c r="D377" s="190">
        <v>0</v>
      </c>
      <c r="E377" s="190">
        <v>1</v>
      </c>
      <c r="F377" s="190">
        <v>0</v>
      </c>
      <c r="G377" s="190">
        <v>0</v>
      </c>
      <c r="H377" s="190">
        <v>0</v>
      </c>
      <c r="I377" s="190">
        <v>0</v>
      </c>
      <c r="J377" s="202">
        <v>0</v>
      </c>
      <c r="K377" s="228"/>
      <c r="L377" s="228"/>
      <c r="M377" s="228"/>
      <c r="N377" s="228"/>
      <c r="O377" s="204">
        <v>1</v>
      </c>
      <c r="P377" s="204">
        <v>0</v>
      </c>
      <c r="Q377" s="204"/>
      <c r="R377" s="205"/>
      <c r="S377" s="206" t="e">
        <f t="shared" si="5"/>
        <v>#DIV/0!</v>
      </c>
      <c r="T377" s="199" t="str">
        <f>IF(P377+Q377+R377=0,"",S377/$S$547*100)</f>
        <v/>
      </c>
    </row>
    <row r="378" spans="1:20" ht="13.5" customHeight="1" x14ac:dyDescent="0.2">
      <c r="A378" s="1401"/>
      <c r="B378" s="1416"/>
      <c r="C378" s="189" t="s">
        <v>14</v>
      </c>
      <c r="D378" s="190">
        <v>0</v>
      </c>
      <c r="E378" s="190">
        <v>1</v>
      </c>
      <c r="F378" s="190">
        <v>0</v>
      </c>
      <c r="G378" s="190">
        <v>0</v>
      </c>
      <c r="H378" s="190">
        <v>0</v>
      </c>
      <c r="I378" s="190">
        <v>0</v>
      </c>
      <c r="J378" s="202">
        <v>0</v>
      </c>
      <c r="K378" s="228"/>
      <c r="L378" s="228"/>
      <c r="M378" s="228"/>
      <c r="N378" s="228"/>
      <c r="O378" s="204">
        <v>1</v>
      </c>
      <c r="P378" s="204">
        <v>0</v>
      </c>
      <c r="Q378" s="204"/>
      <c r="R378" s="205"/>
      <c r="S378" s="206" t="e">
        <f t="shared" si="5"/>
        <v>#DIV/0!</v>
      </c>
      <c r="T378" s="199" t="str">
        <f>IF(P378+Q378+R378=0,"",S378/$S$548*100)</f>
        <v/>
      </c>
    </row>
    <row r="379" spans="1:20" ht="13.5" customHeight="1" x14ac:dyDescent="0.2">
      <c r="A379" s="1404" t="s">
        <v>758</v>
      </c>
      <c r="B379" s="1415" t="s">
        <v>759</v>
      </c>
      <c r="C379" s="178" t="s">
        <v>13</v>
      </c>
      <c r="D379" s="190">
        <v>1</v>
      </c>
      <c r="E379" s="190">
        <v>1</v>
      </c>
      <c r="F379" s="190">
        <v>1</v>
      </c>
      <c r="G379" s="190">
        <v>1</v>
      </c>
      <c r="H379" s="190">
        <v>15</v>
      </c>
      <c r="I379" s="190">
        <v>0</v>
      </c>
      <c r="J379" s="202">
        <v>0</v>
      </c>
      <c r="K379" s="228">
        <v>1</v>
      </c>
      <c r="L379" s="228"/>
      <c r="M379" s="228">
        <v>1</v>
      </c>
      <c r="N379" s="228"/>
      <c r="O379" s="204">
        <v>0</v>
      </c>
      <c r="P379" s="204">
        <v>0</v>
      </c>
      <c r="Q379" s="204"/>
      <c r="R379" s="205"/>
      <c r="S379" s="206" t="e">
        <f t="shared" si="5"/>
        <v>#DIV/0!</v>
      </c>
      <c r="T379" s="199" t="str">
        <f>IF(P379+Q379+R379=0,"",S379/$S$547*100)</f>
        <v/>
      </c>
    </row>
    <row r="380" spans="1:20" ht="13.5" customHeight="1" x14ac:dyDescent="0.2">
      <c r="A380" s="1401"/>
      <c r="B380" s="1416"/>
      <c r="C380" s="189" t="s">
        <v>14</v>
      </c>
      <c r="D380" s="190">
        <v>1</v>
      </c>
      <c r="E380" s="190">
        <v>1</v>
      </c>
      <c r="F380" s="190">
        <v>1</v>
      </c>
      <c r="G380" s="190">
        <v>1</v>
      </c>
      <c r="H380" s="190">
        <v>15</v>
      </c>
      <c r="I380" s="190">
        <v>0</v>
      </c>
      <c r="J380" s="202">
        <v>0</v>
      </c>
      <c r="K380" s="228">
        <v>1</v>
      </c>
      <c r="L380" s="228"/>
      <c r="M380" s="228">
        <v>1</v>
      </c>
      <c r="N380" s="228"/>
      <c r="O380" s="204">
        <v>0</v>
      </c>
      <c r="P380" s="204">
        <v>0</v>
      </c>
      <c r="Q380" s="204"/>
      <c r="R380" s="205"/>
      <c r="S380" s="206" t="e">
        <f t="shared" si="5"/>
        <v>#DIV/0!</v>
      </c>
      <c r="T380" s="199" t="str">
        <f>IF(P380+Q380+R380=0,"",S380/$S$548*100)</f>
        <v/>
      </c>
    </row>
    <row r="381" spans="1:20" ht="13.5" customHeight="1" x14ac:dyDescent="0.2">
      <c r="A381" s="1404" t="s">
        <v>384</v>
      </c>
      <c r="B381" s="1415" t="s">
        <v>760</v>
      </c>
      <c r="C381" s="178" t="s">
        <v>13</v>
      </c>
      <c r="D381" s="190">
        <v>57</v>
      </c>
      <c r="E381" s="190">
        <v>27</v>
      </c>
      <c r="F381" s="190">
        <v>34</v>
      </c>
      <c r="G381" s="190">
        <v>33</v>
      </c>
      <c r="H381" s="190">
        <v>28</v>
      </c>
      <c r="I381" s="190">
        <v>27</v>
      </c>
      <c r="J381" s="202">
        <v>28</v>
      </c>
      <c r="K381" s="228">
        <v>19</v>
      </c>
      <c r="L381" s="228">
        <v>17</v>
      </c>
      <c r="M381" s="228">
        <v>18</v>
      </c>
      <c r="N381" s="228">
        <v>14</v>
      </c>
      <c r="O381" s="204">
        <v>6</v>
      </c>
      <c r="P381" s="204">
        <v>25</v>
      </c>
      <c r="Q381" s="204">
        <v>36</v>
      </c>
      <c r="R381" s="205">
        <v>14</v>
      </c>
      <c r="S381" s="206">
        <f t="shared" si="5"/>
        <v>25</v>
      </c>
      <c r="T381" s="199">
        <f>IF(P381+Q381+R381=0,"",S381/$S$547*100)</f>
        <v>3.3831559431900457E-2</v>
      </c>
    </row>
    <row r="382" spans="1:20" ht="13.5" customHeight="1" x14ac:dyDescent="0.2">
      <c r="A382" s="1401"/>
      <c r="B382" s="1416"/>
      <c r="C382" s="189" t="s">
        <v>14</v>
      </c>
      <c r="D382" s="190">
        <v>57</v>
      </c>
      <c r="E382" s="190">
        <v>27</v>
      </c>
      <c r="F382" s="190">
        <v>33</v>
      </c>
      <c r="G382" s="190">
        <v>33</v>
      </c>
      <c r="H382" s="190">
        <v>28</v>
      </c>
      <c r="I382" s="190">
        <v>27</v>
      </c>
      <c r="J382" s="202">
        <v>28</v>
      </c>
      <c r="K382" s="228">
        <v>19</v>
      </c>
      <c r="L382" s="228">
        <v>17</v>
      </c>
      <c r="M382" s="228">
        <v>18</v>
      </c>
      <c r="N382" s="228">
        <v>14</v>
      </c>
      <c r="O382" s="204">
        <v>6</v>
      </c>
      <c r="P382" s="204">
        <v>25</v>
      </c>
      <c r="Q382" s="204">
        <v>37</v>
      </c>
      <c r="R382" s="205">
        <v>14</v>
      </c>
      <c r="S382" s="206">
        <f t="shared" si="5"/>
        <v>25.5</v>
      </c>
      <c r="T382" s="199">
        <f>IF(P382+Q382+R382=0,"",S382/$S$548*100)</f>
        <v>5.6374147479191311E-2</v>
      </c>
    </row>
    <row r="383" spans="1:20" ht="13.5" customHeight="1" x14ac:dyDescent="0.2">
      <c r="A383" s="1404" t="s">
        <v>386</v>
      </c>
      <c r="B383" s="1415" t="s">
        <v>761</v>
      </c>
      <c r="C383" s="178" t="s">
        <v>13</v>
      </c>
      <c r="D383" s="190">
        <v>306</v>
      </c>
      <c r="E383" s="190">
        <v>587</v>
      </c>
      <c r="F383" s="190">
        <v>932</v>
      </c>
      <c r="G383" s="190">
        <v>857</v>
      </c>
      <c r="H383" s="190">
        <v>643</v>
      </c>
      <c r="I383" s="190">
        <v>495</v>
      </c>
      <c r="J383" s="202">
        <v>361</v>
      </c>
      <c r="K383" s="228">
        <v>472</v>
      </c>
      <c r="L383" s="228">
        <v>409</v>
      </c>
      <c r="M383" s="228">
        <v>398</v>
      </c>
      <c r="N383" s="228">
        <v>483</v>
      </c>
      <c r="O383" s="204">
        <v>392</v>
      </c>
      <c r="P383" s="204">
        <v>420</v>
      </c>
      <c r="Q383" s="204">
        <v>497</v>
      </c>
      <c r="R383" s="205">
        <v>445</v>
      </c>
      <c r="S383" s="206">
        <f t="shared" si="5"/>
        <v>471</v>
      </c>
      <c r="T383" s="199">
        <f>IF(P383+Q383+R383=0,"",S383/$S$547*100)</f>
        <v>0.63738657969700463</v>
      </c>
    </row>
    <row r="384" spans="1:20" ht="13.5" customHeight="1" x14ac:dyDescent="0.2">
      <c r="A384" s="1401"/>
      <c r="B384" s="1416"/>
      <c r="C384" s="189" t="s">
        <v>14</v>
      </c>
      <c r="D384" s="190">
        <v>305</v>
      </c>
      <c r="E384" s="190">
        <v>587</v>
      </c>
      <c r="F384" s="190">
        <v>931</v>
      </c>
      <c r="G384" s="190">
        <v>857</v>
      </c>
      <c r="H384" s="190">
        <v>644</v>
      </c>
      <c r="I384" s="190">
        <v>495</v>
      </c>
      <c r="J384" s="202">
        <v>361</v>
      </c>
      <c r="K384" s="228">
        <v>472</v>
      </c>
      <c r="L384" s="228">
        <v>411</v>
      </c>
      <c r="M384" s="228">
        <v>398</v>
      </c>
      <c r="N384" s="228">
        <v>483</v>
      </c>
      <c r="O384" s="204">
        <v>395</v>
      </c>
      <c r="P384" s="204">
        <v>420</v>
      </c>
      <c r="Q384" s="204">
        <v>498</v>
      </c>
      <c r="R384" s="205">
        <v>442</v>
      </c>
      <c r="S384" s="206">
        <f t="shared" si="5"/>
        <v>470</v>
      </c>
      <c r="T384" s="199">
        <f>IF(P384+Q384+R384=0,"",S384/$S$548*100)</f>
        <v>1.0390529143223497</v>
      </c>
    </row>
    <row r="385" spans="1:20" ht="13.5" customHeight="1" x14ac:dyDescent="0.2">
      <c r="A385" s="1404" t="s">
        <v>388</v>
      </c>
      <c r="B385" s="1415" t="s">
        <v>762</v>
      </c>
      <c r="C385" s="178" t="s">
        <v>13</v>
      </c>
      <c r="D385" s="190">
        <v>623</v>
      </c>
      <c r="E385" s="190">
        <v>1373</v>
      </c>
      <c r="F385" s="190">
        <v>1247</v>
      </c>
      <c r="G385" s="190">
        <v>1343</v>
      </c>
      <c r="H385" s="190">
        <v>958</v>
      </c>
      <c r="I385" s="190">
        <v>648</v>
      </c>
      <c r="J385" s="202">
        <v>493</v>
      </c>
      <c r="K385" s="228">
        <v>521</v>
      </c>
      <c r="L385" s="228">
        <v>472</v>
      </c>
      <c r="M385" s="228">
        <v>507</v>
      </c>
      <c r="N385" s="228">
        <v>572</v>
      </c>
      <c r="O385" s="204">
        <v>616</v>
      </c>
      <c r="P385" s="204">
        <v>624</v>
      </c>
      <c r="Q385" s="204">
        <v>688</v>
      </c>
      <c r="R385" s="205">
        <v>491</v>
      </c>
      <c r="S385" s="206">
        <f t="shared" si="5"/>
        <v>589.5</v>
      </c>
      <c r="T385" s="199">
        <f>IF(P385+Q385+R385=0,"",S385/$S$547*100)</f>
        <v>0.79774817140421272</v>
      </c>
    </row>
    <row r="386" spans="1:20" ht="13.5" customHeight="1" x14ac:dyDescent="0.2">
      <c r="A386" s="1401"/>
      <c r="B386" s="1416"/>
      <c r="C386" s="189" t="s">
        <v>14</v>
      </c>
      <c r="D386" s="190">
        <v>622</v>
      </c>
      <c r="E386" s="190">
        <v>1372</v>
      </c>
      <c r="F386" s="190">
        <v>1239</v>
      </c>
      <c r="G386" s="190">
        <v>1338</v>
      </c>
      <c r="H386" s="190">
        <v>961</v>
      </c>
      <c r="I386" s="190">
        <v>648</v>
      </c>
      <c r="J386" s="202">
        <v>494</v>
      </c>
      <c r="K386" s="228">
        <v>534</v>
      </c>
      <c r="L386" s="228">
        <v>473</v>
      </c>
      <c r="M386" s="228">
        <v>510</v>
      </c>
      <c r="N386" s="228">
        <v>572</v>
      </c>
      <c r="O386" s="204">
        <v>613</v>
      </c>
      <c r="P386" s="204">
        <v>626</v>
      </c>
      <c r="Q386" s="204">
        <v>687</v>
      </c>
      <c r="R386" s="205">
        <v>493</v>
      </c>
      <c r="S386" s="206">
        <f t="shared" si="5"/>
        <v>590</v>
      </c>
      <c r="T386" s="199">
        <f>IF(P386+Q386+R386=0,"",S386/$S$548*100)</f>
        <v>1.3043430201067792</v>
      </c>
    </row>
    <row r="387" spans="1:20" ht="13.5" customHeight="1" x14ac:dyDescent="0.2">
      <c r="A387" s="1404" t="s">
        <v>390</v>
      </c>
      <c r="B387" s="1415" t="s">
        <v>763</v>
      </c>
      <c r="C387" s="178" t="s">
        <v>13</v>
      </c>
      <c r="D387" s="190">
        <v>34</v>
      </c>
      <c r="E387" s="190">
        <v>65</v>
      </c>
      <c r="F387" s="190">
        <v>93</v>
      </c>
      <c r="G387" s="190">
        <v>72</v>
      </c>
      <c r="H387" s="190">
        <v>88</v>
      </c>
      <c r="I387" s="190">
        <v>30</v>
      </c>
      <c r="J387" s="202">
        <v>12</v>
      </c>
      <c r="K387" s="228">
        <v>31</v>
      </c>
      <c r="L387" s="228">
        <v>24</v>
      </c>
      <c r="M387" s="228">
        <v>22</v>
      </c>
      <c r="N387" s="228">
        <v>12</v>
      </c>
      <c r="O387" s="204">
        <v>12</v>
      </c>
      <c r="P387" s="204">
        <v>24</v>
      </c>
      <c r="Q387" s="204">
        <v>12</v>
      </c>
      <c r="R387" s="205">
        <v>11</v>
      </c>
      <c r="S387" s="206">
        <f t="shared" si="5"/>
        <v>11.5</v>
      </c>
      <c r="T387" s="199">
        <f>IF(P387+Q387+R387=0,"",S387/$S$547*100)</f>
        <v>1.5562517338674208E-2</v>
      </c>
    </row>
    <row r="388" spans="1:20" ht="13.5" customHeight="1" x14ac:dyDescent="0.2">
      <c r="A388" s="1401"/>
      <c r="B388" s="1416"/>
      <c r="C388" s="189" t="s">
        <v>14</v>
      </c>
      <c r="D388" s="190">
        <v>34</v>
      </c>
      <c r="E388" s="190">
        <v>65</v>
      </c>
      <c r="F388" s="190">
        <v>93</v>
      </c>
      <c r="G388" s="190">
        <v>72</v>
      </c>
      <c r="H388" s="190">
        <v>88</v>
      </c>
      <c r="I388" s="190">
        <v>30</v>
      </c>
      <c r="J388" s="202">
        <v>12</v>
      </c>
      <c r="K388" s="228">
        <v>31</v>
      </c>
      <c r="L388" s="228">
        <v>24</v>
      </c>
      <c r="M388" s="228">
        <v>22</v>
      </c>
      <c r="N388" s="228">
        <v>12</v>
      </c>
      <c r="O388" s="204">
        <v>12</v>
      </c>
      <c r="P388" s="204">
        <v>24</v>
      </c>
      <c r="Q388" s="204">
        <v>12</v>
      </c>
      <c r="R388" s="205">
        <v>11</v>
      </c>
      <c r="S388" s="206">
        <f t="shared" si="5"/>
        <v>11.5</v>
      </c>
      <c r="T388" s="199">
        <f>IF(P388+Q388+R388=0,"",S388/$S$548*100)</f>
        <v>2.5423635137674511E-2</v>
      </c>
    </row>
    <row r="389" spans="1:20" ht="13.5" customHeight="1" x14ac:dyDescent="0.2">
      <c r="A389" s="1404" t="s">
        <v>764</v>
      </c>
      <c r="B389" s="1415" t="s">
        <v>765</v>
      </c>
      <c r="C389" s="178" t="s">
        <v>13</v>
      </c>
      <c r="D389" s="190"/>
      <c r="E389" s="190"/>
      <c r="F389" s="190"/>
      <c r="G389" s="190"/>
      <c r="H389" s="190"/>
      <c r="I389" s="190"/>
      <c r="J389" s="202"/>
      <c r="K389" s="228"/>
      <c r="L389" s="228"/>
      <c r="M389" s="228"/>
      <c r="N389" s="228">
        <v>2</v>
      </c>
      <c r="O389" s="204">
        <v>0</v>
      </c>
      <c r="P389" s="204">
        <v>2</v>
      </c>
      <c r="Q389" s="204">
        <v>4</v>
      </c>
      <c r="R389" s="205">
        <v>4</v>
      </c>
      <c r="S389" s="206">
        <f t="shared" ref="S389:S452" si="6">AVERAGE(Q389:R389)</f>
        <v>4</v>
      </c>
      <c r="T389" s="199">
        <f>IF(P389+Q389+R389=0,"",S389/$S$547*100)</f>
        <v>5.4130495091040728E-3</v>
      </c>
    </row>
    <row r="390" spans="1:20" ht="13.5" customHeight="1" x14ac:dyDescent="0.2">
      <c r="A390" s="1401"/>
      <c r="B390" s="1416"/>
      <c r="C390" s="189" t="s">
        <v>14</v>
      </c>
      <c r="D390" s="190"/>
      <c r="E390" s="190"/>
      <c r="F390" s="190"/>
      <c r="G390" s="190"/>
      <c r="H390" s="190"/>
      <c r="I390" s="190"/>
      <c r="J390" s="202"/>
      <c r="K390" s="228"/>
      <c r="L390" s="228"/>
      <c r="M390" s="228"/>
      <c r="N390" s="228">
        <v>2</v>
      </c>
      <c r="O390" s="204">
        <v>0</v>
      </c>
      <c r="P390" s="204">
        <v>2</v>
      </c>
      <c r="Q390" s="204">
        <v>4</v>
      </c>
      <c r="R390" s="205">
        <v>4</v>
      </c>
      <c r="S390" s="206">
        <f t="shared" si="6"/>
        <v>4</v>
      </c>
      <c r="T390" s="199">
        <f>IF(P390+Q390+R390=0,"",S390/$S$548*100)</f>
        <v>8.843003526147657E-3</v>
      </c>
    </row>
    <row r="391" spans="1:20" ht="13.5" customHeight="1" x14ac:dyDescent="0.2">
      <c r="A391" s="1404" t="s">
        <v>766</v>
      </c>
      <c r="B391" s="1429" t="s">
        <v>767</v>
      </c>
      <c r="C391" s="178" t="s">
        <v>13</v>
      </c>
      <c r="D391" s="190"/>
      <c r="E391" s="190"/>
      <c r="F391" s="190"/>
      <c r="G391" s="190"/>
      <c r="H391" s="190"/>
      <c r="I391" s="190"/>
      <c r="J391" s="202"/>
      <c r="K391" s="228"/>
      <c r="L391" s="228"/>
      <c r="M391" s="228"/>
      <c r="N391" s="228">
        <v>1</v>
      </c>
      <c r="O391" s="204">
        <v>0</v>
      </c>
      <c r="P391" s="204">
        <v>2</v>
      </c>
      <c r="Q391" s="204">
        <v>1</v>
      </c>
      <c r="R391" s="205">
        <v>4</v>
      </c>
      <c r="S391" s="206">
        <f t="shared" si="6"/>
        <v>2.5</v>
      </c>
      <c r="T391" s="199">
        <f>IF(P391+Q391+R391=0,"",S391/$S$547*100)</f>
        <v>3.3831559431900453E-3</v>
      </c>
    </row>
    <row r="392" spans="1:20" ht="13.5" customHeight="1" x14ac:dyDescent="0.2">
      <c r="A392" s="1401"/>
      <c r="B392" s="1430"/>
      <c r="C392" s="189" t="s">
        <v>14</v>
      </c>
      <c r="D392" s="190"/>
      <c r="E392" s="190"/>
      <c r="F392" s="190"/>
      <c r="G392" s="190"/>
      <c r="H392" s="190"/>
      <c r="I392" s="190"/>
      <c r="J392" s="202"/>
      <c r="K392" s="228"/>
      <c r="L392" s="228"/>
      <c r="M392" s="228"/>
      <c r="N392" s="228">
        <v>1</v>
      </c>
      <c r="O392" s="204">
        <v>0</v>
      </c>
      <c r="P392" s="204">
        <v>2</v>
      </c>
      <c r="Q392" s="204">
        <v>1</v>
      </c>
      <c r="R392" s="205">
        <v>4</v>
      </c>
      <c r="S392" s="206">
        <f t="shared" si="6"/>
        <v>2.5</v>
      </c>
      <c r="T392" s="199">
        <f>IF(P392+Q392+R392=0,"",S392/$S$548*100)</f>
        <v>5.5268772038422845E-3</v>
      </c>
    </row>
    <row r="393" spans="1:20" ht="15" customHeight="1" x14ac:dyDescent="0.2">
      <c r="A393" s="1404" t="s">
        <v>392</v>
      </c>
      <c r="B393" s="1415" t="s">
        <v>768</v>
      </c>
      <c r="C393" s="178" t="s">
        <v>13</v>
      </c>
      <c r="D393" s="190">
        <v>3</v>
      </c>
      <c r="E393" s="190">
        <v>2</v>
      </c>
      <c r="F393" s="190">
        <v>0</v>
      </c>
      <c r="G393" s="190">
        <v>0</v>
      </c>
      <c r="H393" s="190">
        <v>0</v>
      </c>
      <c r="I393" s="190">
        <v>0</v>
      </c>
      <c r="J393" s="202">
        <v>0</v>
      </c>
      <c r="K393" s="228"/>
      <c r="L393" s="228">
        <v>1</v>
      </c>
      <c r="M393" s="228">
        <v>1</v>
      </c>
      <c r="N393" s="228"/>
      <c r="O393" s="204">
        <v>1</v>
      </c>
      <c r="P393" s="204">
        <v>0</v>
      </c>
      <c r="Q393" s="204">
        <v>2</v>
      </c>
      <c r="R393" s="205">
        <v>1</v>
      </c>
      <c r="S393" s="206">
        <f t="shared" si="6"/>
        <v>1.5</v>
      </c>
      <c r="T393" s="199">
        <f>IF(P393+Q393+R393=0,"",S393/$S$547*100)</f>
        <v>2.0298935659140271E-3</v>
      </c>
    </row>
    <row r="394" spans="1:20" ht="13.5" customHeight="1" x14ac:dyDescent="0.2">
      <c r="A394" s="1401"/>
      <c r="B394" s="1416"/>
      <c r="C394" s="189" t="s">
        <v>14</v>
      </c>
      <c r="D394" s="190">
        <v>3</v>
      </c>
      <c r="E394" s="190">
        <v>2</v>
      </c>
      <c r="F394" s="190">
        <v>0</v>
      </c>
      <c r="G394" s="190">
        <v>0</v>
      </c>
      <c r="H394" s="190">
        <v>0</v>
      </c>
      <c r="I394" s="190">
        <v>0</v>
      </c>
      <c r="J394" s="202">
        <v>0</v>
      </c>
      <c r="K394" s="228"/>
      <c r="L394" s="228">
        <v>1</v>
      </c>
      <c r="M394" s="228">
        <v>1</v>
      </c>
      <c r="N394" s="228"/>
      <c r="O394" s="204">
        <v>1</v>
      </c>
      <c r="P394" s="204">
        <v>0</v>
      </c>
      <c r="Q394" s="204">
        <v>2</v>
      </c>
      <c r="R394" s="205">
        <v>1</v>
      </c>
      <c r="S394" s="206">
        <f t="shared" si="6"/>
        <v>1.5</v>
      </c>
      <c r="T394" s="199">
        <f>IF(P394+Q394+R394=0,"",S394/$S$548*100)</f>
        <v>3.3161263223053707E-3</v>
      </c>
    </row>
    <row r="395" spans="1:20" ht="13.5" customHeight="1" x14ac:dyDescent="0.2">
      <c r="A395" s="1404" t="s">
        <v>394</v>
      </c>
      <c r="B395" s="1415" t="s">
        <v>769</v>
      </c>
      <c r="C395" s="178" t="s">
        <v>13</v>
      </c>
      <c r="D395" s="190">
        <v>3</v>
      </c>
      <c r="E395" s="190">
        <v>5</v>
      </c>
      <c r="F395" s="190">
        <v>1</v>
      </c>
      <c r="G395" s="190">
        <v>2</v>
      </c>
      <c r="H395" s="190">
        <v>1</v>
      </c>
      <c r="I395" s="190">
        <v>0</v>
      </c>
      <c r="J395" s="202">
        <v>1</v>
      </c>
      <c r="K395" s="228">
        <v>1</v>
      </c>
      <c r="L395" s="228"/>
      <c r="M395" s="228"/>
      <c r="N395" s="228">
        <v>2</v>
      </c>
      <c r="O395" s="204">
        <v>2</v>
      </c>
      <c r="P395" s="204">
        <v>2</v>
      </c>
      <c r="Q395" s="204">
        <v>3</v>
      </c>
      <c r="R395" s="205">
        <v>1</v>
      </c>
      <c r="S395" s="206">
        <f t="shared" si="6"/>
        <v>2</v>
      </c>
      <c r="T395" s="199">
        <f>IF(P395+Q395+R395=0,"",S395/$S$547*100)</f>
        <v>2.7065247545520364E-3</v>
      </c>
    </row>
    <row r="396" spans="1:20" ht="13.5" customHeight="1" x14ac:dyDescent="0.2">
      <c r="A396" s="1401"/>
      <c r="B396" s="1416"/>
      <c r="C396" s="189" t="s">
        <v>14</v>
      </c>
      <c r="D396" s="190">
        <v>3</v>
      </c>
      <c r="E396" s="190">
        <v>5</v>
      </c>
      <c r="F396" s="190">
        <v>1</v>
      </c>
      <c r="G396" s="190">
        <v>2</v>
      </c>
      <c r="H396" s="190">
        <v>1</v>
      </c>
      <c r="I396" s="190">
        <v>0</v>
      </c>
      <c r="J396" s="202">
        <v>1</v>
      </c>
      <c r="K396" s="228">
        <v>1</v>
      </c>
      <c r="L396" s="228"/>
      <c r="M396" s="228"/>
      <c r="N396" s="228">
        <v>2</v>
      </c>
      <c r="O396" s="204">
        <v>2</v>
      </c>
      <c r="P396" s="204">
        <v>2</v>
      </c>
      <c r="Q396" s="204">
        <v>3</v>
      </c>
      <c r="R396" s="205">
        <v>1</v>
      </c>
      <c r="S396" s="206">
        <f t="shared" si="6"/>
        <v>2</v>
      </c>
      <c r="T396" s="199">
        <f>IF(P396+Q396+R396=0,"",S396/$S$548*100)</f>
        <v>4.4215017630738285E-3</v>
      </c>
    </row>
    <row r="397" spans="1:20" ht="13.5" customHeight="1" x14ac:dyDescent="0.2">
      <c r="A397" s="1404" t="s">
        <v>396</v>
      </c>
      <c r="B397" s="1415" t="s">
        <v>770</v>
      </c>
      <c r="C397" s="178" t="s">
        <v>13</v>
      </c>
      <c r="D397" s="190">
        <v>135</v>
      </c>
      <c r="E397" s="190">
        <v>355</v>
      </c>
      <c r="F397" s="190">
        <v>677</v>
      </c>
      <c r="G397" s="190">
        <v>429</v>
      </c>
      <c r="H397" s="190">
        <v>344</v>
      </c>
      <c r="I397" s="190">
        <v>275</v>
      </c>
      <c r="J397" s="202">
        <v>309</v>
      </c>
      <c r="K397" s="228">
        <v>280</v>
      </c>
      <c r="L397" s="228">
        <v>315</v>
      </c>
      <c r="M397" s="228">
        <v>241</v>
      </c>
      <c r="N397" s="228">
        <v>271</v>
      </c>
      <c r="O397" s="204">
        <v>262</v>
      </c>
      <c r="P397" s="204">
        <v>218</v>
      </c>
      <c r="Q397" s="204">
        <v>244</v>
      </c>
      <c r="R397" s="205">
        <v>312</v>
      </c>
      <c r="S397" s="206">
        <f t="shared" si="6"/>
        <v>278</v>
      </c>
      <c r="T397" s="199">
        <f>IF(P397+Q397+R397=0,"",S397/$S$547*100)</f>
        <v>0.37620694088273304</v>
      </c>
    </row>
    <row r="398" spans="1:20" ht="13.5" customHeight="1" x14ac:dyDescent="0.2">
      <c r="A398" s="1401"/>
      <c r="B398" s="1416"/>
      <c r="C398" s="189" t="s">
        <v>14</v>
      </c>
      <c r="D398" s="190">
        <v>137</v>
      </c>
      <c r="E398" s="190">
        <v>353</v>
      </c>
      <c r="F398" s="190">
        <v>677</v>
      </c>
      <c r="G398" s="190">
        <v>429</v>
      </c>
      <c r="H398" s="190">
        <v>344</v>
      </c>
      <c r="I398" s="190">
        <v>270</v>
      </c>
      <c r="J398" s="202">
        <v>310</v>
      </c>
      <c r="K398" s="228">
        <v>280</v>
      </c>
      <c r="L398" s="228">
        <v>312</v>
      </c>
      <c r="M398" s="228">
        <v>242</v>
      </c>
      <c r="N398" s="228">
        <v>270</v>
      </c>
      <c r="O398" s="204">
        <v>263</v>
      </c>
      <c r="P398" s="204">
        <v>217</v>
      </c>
      <c r="Q398" s="204">
        <v>246</v>
      </c>
      <c r="R398" s="205">
        <v>313</v>
      </c>
      <c r="S398" s="206">
        <f t="shared" si="6"/>
        <v>279.5</v>
      </c>
      <c r="T398" s="199">
        <f>IF(P398+Q398+R398=0,"",S398/$S$548*100)</f>
        <v>0.61790487138956751</v>
      </c>
    </row>
    <row r="399" spans="1:20" ht="13.5" customHeight="1" x14ac:dyDescent="0.2">
      <c r="A399" s="1404" t="s">
        <v>771</v>
      </c>
      <c r="B399" s="1415" t="s">
        <v>772</v>
      </c>
      <c r="C399" s="178" t="s">
        <v>13</v>
      </c>
      <c r="D399" s="190">
        <v>302</v>
      </c>
      <c r="E399" s="190">
        <v>467</v>
      </c>
      <c r="F399" s="190">
        <v>767</v>
      </c>
      <c r="G399" s="190">
        <v>646</v>
      </c>
      <c r="H399" s="190">
        <v>583</v>
      </c>
      <c r="I399" s="190">
        <v>526</v>
      </c>
      <c r="J399" s="202">
        <v>764</v>
      </c>
      <c r="K399" s="228">
        <v>676</v>
      </c>
      <c r="L399" s="228">
        <v>631</v>
      </c>
      <c r="M399" s="228">
        <v>469</v>
      </c>
      <c r="N399" s="228">
        <v>1107</v>
      </c>
      <c r="O399" s="204">
        <v>1294</v>
      </c>
      <c r="P399" s="204">
        <v>804</v>
      </c>
      <c r="Q399" s="204">
        <v>283</v>
      </c>
      <c r="R399" s="205">
        <v>306</v>
      </c>
      <c r="S399" s="206">
        <f t="shared" si="6"/>
        <v>294.5</v>
      </c>
      <c r="T399" s="199">
        <f>IF(P399+Q399+R399=0,"",S399/$S$547*100)</f>
        <v>0.3985357701077874</v>
      </c>
    </row>
    <row r="400" spans="1:20" ht="13.5" customHeight="1" thickBot="1" x14ac:dyDescent="0.25">
      <c r="A400" s="1401"/>
      <c r="B400" s="1416"/>
      <c r="C400" s="189" t="s">
        <v>14</v>
      </c>
      <c r="D400" s="256">
        <v>302</v>
      </c>
      <c r="E400" s="256">
        <v>465</v>
      </c>
      <c r="F400" s="256">
        <v>766</v>
      </c>
      <c r="G400" s="256">
        <v>645</v>
      </c>
      <c r="H400" s="256">
        <v>576</v>
      </c>
      <c r="I400" s="256">
        <v>516</v>
      </c>
      <c r="J400" s="257">
        <v>756</v>
      </c>
      <c r="K400" s="258">
        <v>674</v>
      </c>
      <c r="L400" s="258">
        <v>621</v>
      </c>
      <c r="M400" s="258">
        <v>465</v>
      </c>
      <c r="N400" s="258">
        <v>1101</v>
      </c>
      <c r="O400" s="259">
        <v>1294</v>
      </c>
      <c r="P400" s="259">
        <v>798</v>
      </c>
      <c r="Q400" s="259">
        <v>284</v>
      </c>
      <c r="R400" s="260">
        <v>303</v>
      </c>
      <c r="S400" s="261">
        <f t="shared" si="6"/>
        <v>293.5</v>
      </c>
      <c r="T400" s="262">
        <f>IF(P400+Q400+R400=0,"",S400/$S$548*100)</f>
        <v>0.6488553837310842</v>
      </c>
    </row>
    <row r="401" spans="1:20" ht="13.5" customHeight="1" x14ac:dyDescent="0.2">
      <c r="A401" s="1396" t="s">
        <v>773</v>
      </c>
      <c r="B401" s="1397"/>
      <c r="C401" s="214" t="s">
        <v>13</v>
      </c>
      <c r="D401" s="263">
        <v>361</v>
      </c>
      <c r="E401" s="263">
        <v>380</v>
      </c>
      <c r="F401" s="263">
        <v>477</v>
      </c>
      <c r="G401" s="263">
        <v>426</v>
      </c>
      <c r="H401" s="263">
        <v>386</v>
      </c>
      <c r="I401" s="263">
        <v>312</v>
      </c>
      <c r="J401" s="239">
        <v>321</v>
      </c>
      <c r="K401" s="239">
        <v>391</v>
      </c>
      <c r="L401" s="239">
        <v>340</v>
      </c>
      <c r="M401" s="239">
        <v>305</v>
      </c>
      <c r="N401" s="239">
        <v>285</v>
      </c>
      <c r="O401" s="239">
        <v>3714</v>
      </c>
      <c r="P401" s="239">
        <v>3255</v>
      </c>
      <c r="Q401" s="239">
        <v>3040</v>
      </c>
      <c r="R401" s="271">
        <v>3128</v>
      </c>
      <c r="S401" s="305">
        <f t="shared" si="6"/>
        <v>3084</v>
      </c>
      <c r="T401" s="306">
        <f>IF(P401+Q401+R401=0,"",S401/$S$547*100)</f>
        <v>4.1734611715192402</v>
      </c>
    </row>
    <row r="402" spans="1:20" ht="13.5" customHeight="1" thickBot="1" x14ac:dyDescent="0.25">
      <c r="A402" s="1398"/>
      <c r="B402" s="1399"/>
      <c r="C402" s="221" t="s">
        <v>14</v>
      </c>
      <c r="D402" s="264">
        <v>362</v>
      </c>
      <c r="E402" s="264">
        <v>380</v>
      </c>
      <c r="F402" s="264">
        <v>479</v>
      </c>
      <c r="G402" s="264">
        <v>425</v>
      </c>
      <c r="H402" s="264">
        <v>389</v>
      </c>
      <c r="I402" s="264">
        <v>315</v>
      </c>
      <c r="J402" s="245">
        <v>321</v>
      </c>
      <c r="K402" s="245">
        <v>391</v>
      </c>
      <c r="L402" s="245">
        <v>343</v>
      </c>
      <c r="M402" s="245">
        <v>306</v>
      </c>
      <c r="N402" s="245">
        <v>285</v>
      </c>
      <c r="O402" s="245">
        <v>3715</v>
      </c>
      <c r="P402" s="245">
        <v>3257</v>
      </c>
      <c r="Q402" s="245">
        <v>3040</v>
      </c>
      <c r="R402" s="272">
        <v>3126</v>
      </c>
      <c r="S402" s="212">
        <f t="shared" si="6"/>
        <v>3083</v>
      </c>
      <c r="T402" s="213">
        <f>IF(P402+Q402+R402=0,"",S402/$S$548*100)</f>
        <v>6.815744967778306</v>
      </c>
    </row>
    <row r="403" spans="1:20" ht="13.5" customHeight="1" x14ac:dyDescent="0.2">
      <c r="A403" s="1413" t="s">
        <v>774</v>
      </c>
      <c r="B403" s="1424" t="s">
        <v>775</v>
      </c>
      <c r="C403" s="178" t="s">
        <v>13</v>
      </c>
      <c r="D403" s="180">
        <v>0</v>
      </c>
      <c r="E403" s="180">
        <v>0</v>
      </c>
      <c r="F403" s="180">
        <v>0</v>
      </c>
      <c r="G403" s="180">
        <v>0</v>
      </c>
      <c r="H403" s="180">
        <v>0</v>
      </c>
      <c r="I403" s="180">
        <v>1</v>
      </c>
      <c r="J403" s="266">
        <v>1</v>
      </c>
      <c r="K403" s="267">
        <v>2</v>
      </c>
      <c r="L403" s="267">
        <v>2</v>
      </c>
      <c r="M403" s="267">
        <v>1</v>
      </c>
      <c r="N403" s="267"/>
      <c r="O403" s="268">
        <v>0</v>
      </c>
      <c r="P403" s="268">
        <v>0</v>
      </c>
      <c r="Q403" s="268"/>
      <c r="R403" s="269"/>
      <c r="S403" s="270" t="e">
        <f t="shared" si="6"/>
        <v>#DIV/0!</v>
      </c>
      <c r="T403" s="254" t="str">
        <f>IF(P403+Q403+R403=0,"",S403/$S$547*100)</f>
        <v/>
      </c>
    </row>
    <row r="404" spans="1:20" ht="13.5" customHeight="1" x14ac:dyDescent="0.2">
      <c r="A404" s="1414"/>
      <c r="B404" s="1425"/>
      <c r="C404" s="189" t="s">
        <v>14</v>
      </c>
      <c r="D404" s="180">
        <v>0</v>
      </c>
      <c r="E404" s="180">
        <v>0</v>
      </c>
      <c r="F404" s="180">
        <v>0</v>
      </c>
      <c r="G404" s="180">
        <v>0</v>
      </c>
      <c r="H404" s="180">
        <v>0</v>
      </c>
      <c r="I404" s="180">
        <v>1</v>
      </c>
      <c r="J404" s="266">
        <v>1</v>
      </c>
      <c r="K404" s="267">
        <v>2</v>
      </c>
      <c r="L404" s="267">
        <v>2</v>
      </c>
      <c r="M404" s="267">
        <v>1</v>
      </c>
      <c r="N404" s="267"/>
      <c r="O404" s="268">
        <v>0</v>
      </c>
      <c r="P404" s="268">
        <v>0</v>
      </c>
      <c r="Q404" s="268"/>
      <c r="R404" s="269"/>
      <c r="S404" s="270" t="e">
        <f t="shared" si="6"/>
        <v>#DIV/0!</v>
      </c>
      <c r="T404" s="254" t="str">
        <f>IF(P404+Q404+R404=0,"",S404/$S$548*100)</f>
        <v/>
      </c>
    </row>
    <row r="405" spans="1:20" ht="13.5" customHeight="1" x14ac:dyDescent="0.2">
      <c r="A405" s="1413" t="s">
        <v>398</v>
      </c>
      <c r="B405" s="1424" t="s">
        <v>776</v>
      </c>
      <c r="C405" s="178" t="s">
        <v>13</v>
      </c>
      <c r="D405" s="190">
        <v>3</v>
      </c>
      <c r="E405" s="190">
        <v>7</v>
      </c>
      <c r="F405" s="190">
        <v>3</v>
      </c>
      <c r="G405" s="190">
        <v>4</v>
      </c>
      <c r="H405" s="190">
        <v>5</v>
      </c>
      <c r="I405" s="190">
        <v>2</v>
      </c>
      <c r="J405" s="202">
        <v>5</v>
      </c>
      <c r="K405" s="228">
        <v>7</v>
      </c>
      <c r="L405" s="228">
        <v>2</v>
      </c>
      <c r="M405" s="228">
        <v>4</v>
      </c>
      <c r="N405" s="228">
        <v>3</v>
      </c>
      <c r="O405" s="204">
        <v>2</v>
      </c>
      <c r="P405" s="204">
        <v>4</v>
      </c>
      <c r="Q405" s="204">
        <v>1</v>
      </c>
      <c r="R405" s="205">
        <v>1</v>
      </c>
      <c r="S405" s="206">
        <f t="shared" si="6"/>
        <v>1</v>
      </c>
      <c r="T405" s="199">
        <f>IF(P405+Q405+R405=0,"",S405/$S$547*100)</f>
        <v>1.3532623772760182E-3</v>
      </c>
    </row>
    <row r="406" spans="1:20" ht="13.5" customHeight="1" x14ac:dyDescent="0.2">
      <c r="A406" s="1414"/>
      <c r="B406" s="1425"/>
      <c r="C406" s="189" t="s">
        <v>14</v>
      </c>
      <c r="D406" s="190">
        <v>3</v>
      </c>
      <c r="E406" s="190">
        <v>7</v>
      </c>
      <c r="F406" s="190">
        <v>3</v>
      </c>
      <c r="G406" s="190">
        <v>4</v>
      </c>
      <c r="H406" s="190">
        <v>5</v>
      </c>
      <c r="I406" s="190">
        <v>2</v>
      </c>
      <c r="J406" s="202">
        <v>5</v>
      </c>
      <c r="K406" s="228">
        <v>7</v>
      </c>
      <c r="L406" s="228">
        <v>2</v>
      </c>
      <c r="M406" s="228">
        <v>4</v>
      </c>
      <c r="N406" s="228">
        <v>3</v>
      </c>
      <c r="O406" s="204">
        <v>2</v>
      </c>
      <c r="P406" s="204">
        <v>4</v>
      </c>
      <c r="Q406" s="204">
        <v>1</v>
      </c>
      <c r="R406" s="205">
        <v>1</v>
      </c>
      <c r="S406" s="206">
        <f t="shared" si="6"/>
        <v>1</v>
      </c>
      <c r="T406" s="199">
        <f>IF(P406+Q406+R406=0,"",S406/$S$548*100)</f>
        <v>2.2107508815369143E-3</v>
      </c>
    </row>
    <row r="407" spans="1:20" ht="13.5" customHeight="1" x14ac:dyDescent="0.2">
      <c r="A407" s="1413" t="s">
        <v>777</v>
      </c>
      <c r="B407" s="1424" t="s">
        <v>778</v>
      </c>
      <c r="C407" s="178" t="s">
        <v>13</v>
      </c>
      <c r="D407" s="190">
        <v>6</v>
      </c>
      <c r="E407" s="190">
        <v>4</v>
      </c>
      <c r="F407" s="190">
        <v>11</v>
      </c>
      <c r="G407" s="190">
        <v>5</v>
      </c>
      <c r="H407" s="190">
        <v>7</v>
      </c>
      <c r="I407" s="190">
        <v>3</v>
      </c>
      <c r="J407" s="202">
        <v>6</v>
      </c>
      <c r="K407" s="228">
        <v>11</v>
      </c>
      <c r="L407" s="228">
        <v>13</v>
      </c>
      <c r="M407" s="228">
        <v>11</v>
      </c>
      <c r="N407" s="228">
        <v>5</v>
      </c>
      <c r="O407" s="204">
        <v>6</v>
      </c>
      <c r="P407" s="204">
        <v>9</v>
      </c>
      <c r="Q407" s="204">
        <v>8</v>
      </c>
      <c r="R407" s="205">
        <v>11</v>
      </c>
      <c r="S407" s="206">
        <f t="shared" si="6"/>
        <v>9.5</v>
      </c>
      <c r="T407" s="199">
        <f>IF(P407+Q407+R407=0,"",S407/$S$547*100)</f>
        <v>1.2855992584122174E-2</v>
      </c>
    </row>
    <row r="408" spans="1:20" ht="13.5" customHeight="1" x14ac:dyDescent="0.2">
      <c r="A408" s="1414"/>
      <c r="B408" s="1425"/>
      <c r="C408" s="189" t="s">
        <v>14</v>
      </c>
      <c r="D408" s="190">
        <v>6</v>
      </c>
      <c r="E408" s="190">
        <v>4</v>
      </c>
      <c r="F408" s="190">
        <v>11</v>
      </c>
      <c r="G408" s="190">
        <v>5</v>
      </c>
      <c r="H408" s="190">
        <v>7</v>
      </c>
      <c r="I408" s="190">
        <v>3</v>
      </c>
      <c r="J408" s="202">
        <v>6</v>
      </c>
      <c r="K408" s="228">
        <v>12</v>
      </c>
      <c r="L408" s="228">
        <v>13</v>
      </c>
      <c r="M408" s="228">
        <v>11</v>
      </c>
      <c r="N408" s="228">
        <v>5</v>
      </c>
      <c r="O408" s="204">
        <v>6</v>
      </c>
      <c r="P408" s="204">
        <v>9</v>
      </c>
      <c r="Q408" s="204">
        <v>8</v>
      </c>
      <c r="R408" s="205">
        <v>11</v>
      </c>
      <c r="S408" s="206">
        <f t="shared" si="6"/>
        <v>9.5</v>
      </c>
      <c r="T408" s="199">
        <f>IF(P408+Q408+R408=0,"",S408/$S$548*100)</f>
        <v>2.1002133374600683E-2</v>
      </c>
    </row>
    <row r="409" spans="1:20" ht="13.5" customHeight="1" x14ac:dyDescent="0.2">
      <c r="A409" s="1413" t="s">
        <v>402</v>
      </c>
      <c r="B409" s="1424" t="s">
        <v>779</v>
      </c>
      <c r="C409" s="178" t="s">
        <v>13</v>
      </c>
      <c r="D409" s="190">
        <v>142</v>
      </c>
      <c r="E409" s="190">
        <v>116</v>
      </c>
      <c r="F409" s="190">
        <v>143</v>
      </c>
      <c r="G409" s="190">
        <v>166</v>
      </c>
      <c r="H409" s="190">
        <v>174</v>
      </c>
      <c r="I409" s="190">
        <v>151</v>
      </c>
      <c r="J409" s="202">
        <v>163</v>
      </c>
      <c r="K409" s="228">
        <v>179</v>
      </c>
      <c r="L409" s="228">
        <v>195</v>
      </c>
      <c r="M409" s="228">
        <v>153</v>
      </c>
      <c r="N409" s="228">
        <v>138</v>
      </c>
      <c r="O409" s="204">
        <v>134</v>
      </c>
      <c r="P409" s="204">
        <v>169</v>
      </c>
      <c r="Q409" s="204">
        <v>134</v>
      </c>
      <c r="R409" s="205">
        <v>116</v>
      </c>
      <c r="S409" s="206">
        <f t="shared" si="6"/>
        <v>125</v>
      </c>
      <c r="T409" s="199">
        <f>IF(P409+Q409+R409=0,"",S409/$S$547*100)</f>
        <v>0.16915779715950227</v>
      </c>
    </row>
    <row r="410" spans="1:20" ht="13.5" customHeight="1" x14ac:dyDescent="0.2">
      <c r="A410" s="1414"/>
      <c r="B410" s="1425"/>
      <c r="C410" s="189" t="s">
        <v>14</v>
      </c>
      <c r="D410" s="190">
        <v>143</v>
      </c>
      <c r="E410" s="190">
        <v>117</v>
      </c>
      <c r="F410" s="190">
        <v>145</v>
      </c>
      <c r="G410" s="190">
        <v>165</v>
      </c>
      <c r="H410" s="190">
        <v>175</v>
      </c>
      <c r="I410" s="190">
        <v>154</v>
      </c>
      <c r="J410" s="202">
        <v>164</v>
      </c>
      <c r="K410" s="228">
        <v>178</v>
      </c>
      <c r="L410" s="228">
        <v>197</v>
      </c>
      <c r="M410" s="228">
        <v>155</v>
      </c>
      <c r="N410" s="228">
        <v>137</v>
      </c>
      <c r="O410" s="204">
        <v>136</v>
      </c>
      <c r="P410" s="204">
        <v>171</v>
      </c>
      <c r="Q410" s="204">
        <v>136</v>
      </c>
      <c r="R410" s="205">
        <v>116</v>
      </c>
      <c r="S410" s="206">
        <f t="shared" si="6"/>
        <v>126</v>
      </c>
      <c r="T410" s="199">
        <f>IF(P410+Q410+R410=0,"",S410/$S$548*100)</f>
        <v>0.2785546110736512</v>
      </c>
    </row>
    <row r="411" spans="1:20" ht="13.5" customHeight="1" x14ac:dyDescent="0.2">
      <c r="A411" s="1413" t="s">
        <v>404</v>
      </c>
      <c r="B411" s="1424" t="s">
        <v>780</v>
      </c>
      <c r="C411" s="178" t="s">
        <v>13</v>
      </c>
      <c r="D411" s="190">
        <v>195</v>
      </c>
      <c r="E411" s="190">
        <v>229</v>
      </c>
      <c r="F411" s="190">
        <v>286</v>
      </c>
      <c r="G411" s="190">
        <v>229</v>
      </c>
      <c r="H411" s="190">
        <v>187</v>
      </c>
      <c r="I411" s="190">
        <v>138</v>
      </c>
      <c r="J411" s="202">
        <v>126</v>
      </c>
      <c r="K411" s="228">
        <v>142</v>
      </c>
      <c r="L411" s="228">
        <v>97</v>
      </c>
      <c r="M411" s="228">
        <v>98</v>
      </c>
      <c r="N411" s="228">
        <v>91</v>
      </c>
      <c r="O411" s="204">
        <v>89</v>
      </c>
      <c r="P411" s="204">
        <v>107</v>
      </c>
      <c r="Q411" s="204">
        <v>73</v>
      </c>
      <c r="R411" s="205">
        <v>57</v>
      </c>
      <c r="S411" s="206">
        <f t="shared" si="6"/>
        <v>65</v>
      </c>
      <c r="T411" s="199">
        <f>IF(P411+Q411+R411=0,"",S411/$S$547*100)</f>
        <v>8.7962054522941174E-2</v>
      </c>
    </row>
    <row r="412" spans="1:20" ht="13.5" customHeight="1" x14ac:dyDescent="0.2">
      <c r="A412" s="1414"/>
      <c r="B412" s="1425"/>
      <c r="C412" s="189" t="s">
        <v>14</v>
      </c>
      <c r="D412" s="190">
        <v>195</v>
      </c>
      <c r="E412" s="190">
        <v>229</v>
      </c>
      <c r="F412" s="190">
        <v>286</v>
      </c>
      <c r="G412" s="190">
        <v>229</v>
      </c>
      <c r="H412" s="190">
        <v>189</v>
      </c>
      <c r="I412" s="190">
        <v>138</v>
      </c>
      <c r="J412" s="202">
        <v>126</v>
      </c>
      <c r="K412" s="228">
        <v>142</v>
      </c>
      <c r="L412" s="228">
        <v>98</v>
      </c>
      <c r="M412" s="228">
        <v>98</v>
      </c>
      <c r="N412" s="228">
        <v>91</v>
      </c>
      <c r="O412" s="204">
        <v>89</v>
      </c>
      <c r="P412" s="204">
        <v>107</v>
      </c>
      <c r="Q412" s="204">
        <v>72</v>
      </c>
      <c r="R412" s="205">
        <v>57</v>
      </c>
      <c r="S412" s="206">
        <f t="shared" si="6"/>
        <v>64.5</v>
      </c>
      <c r="T412" s="199">
        <f>IF(P412+Q412+R412=0,"",S412/$S$548*100)</f>
        <v>0.14259343185913095</v>
      </c>
    </row>
    <row r="413" spans="1:20" ht="13.5" customHeight="1" x14ac:dyDescent="0.2">
      <c r="A413" s="1413" t="s">
        <v>406</v>
      </c>
      <c r="B413" s="1424" t="s">
        <v>781</v>
      </c>
      <c r="C413" s="178" t="s">
        <v>13</v>
      </c>
      <c r="D413" s="190">
        <v>6</v>
      </c>
      <c r="E413" s="190">
        <v>17</v>
      </c>
      <c r="F413" s="190">
        <v>15</v>
      </c>
      <c r="G413" s="190">
        <v>14</v>
      </c>
      <c r="H413" s="190">
        <v>9</v>
      </c>
      <c r="I413" s="190">
        <v>13</v>
      </c>
      <c r="J413" s="202">
        <v>7</v>
      </c>
      <c r="K413" s="228">
        <v>20</v>
      </c>
      <c r="L413" s="228">
        <v>16</v>
      </c>
      <c r="M413" s="228">
        <v>27</v>
      </c>
      <c r="N413" s="228">
        <v>31</v>
      </c>
      <c r="O413" s="204">
        <v>21</v>
      </c>
      <c r="P413" s="204">
        <v>20</v>
      </c>
      <c r="Q413" s="204">
        <v>25</v>
      </c>
      <c r="R413" s="205">
        <v>8</v>
      </c>
      <c r="S413" s="206">
        <f t="shared" si="6"/>
        <v>16.5</v>
      </c>
      <c r="T413" s="199">
        <f>IF(P413+Q413+R413=0,"",S413/$S$547*100)</f>
        <v>2.23288292250543E-2</v>
      </c>
    </row>
    <row r="414" spans="1:20" ht="13.5" customHeight="1" x14ac:dyDescent="0.2">
      <c r="A414" s="1414"/>
      <c r="B414" s="1425"/>
      <c r="C414" s="189" t="s">
        <v>14</v>
      </c>
      <c r="D414" s="190">
        <v>6</v>
      </c>
      <c r="E414" s="190">
        <v>16</v>
      </c>
      <c r="F414" s="190">
        <v>15</v>
      </c>
      <c r="G414" s="190">
        <v>14</v>
      </c>
      <c r="H414" s="190">
        <v>9</v>
      </c>
      <c r="I414" s="190">
        <v>13</v>
      </c>
      <c r="J414" s="202">
        <v>7</v>
      </c>
      <c r="K414" s="228">
        <v>20</v>
      </c>
      <c r="L414" s="228">
        <v>16</v>
      </c>
      <c r="M414" s="228">
        <v>26</v>
      </c>
      <c r="N414" s="228">
        <v>32</v>
      </c>
      <c r="O414" s="204">
        <v>20</v>
      </c>
      <c r="P414" s="204">
        <v>20</v>
      </c>
      <c r="Q414" s="204">
        <v>24</v>
      </c>
      <c r="R414" s="205">
        <v>8</v>
      </c>
      <c r="S414" s="206">
        <f t="shared" si="6"/>
        <v>16</v>
      </c>
      <c r="T414" s="199">
        <f>IF(P414+Q414+R414=0,"",S414/$S$548*100)</f>
        <v>3.5372014104590628E-2</v>
      </c>
    </row>
    <row r="415" spans="1:20" ht="13.5" customHeight="1" x14ac:dyDescent="0.2">
      <c r="A415" s="1413" t="s">
        <v>408</v>
      </c>
      <c r="B415" s="1424" t="s">
        <v>782</v>
      </c>
      <c r="C415" s="178" t="s">
        <v>13</v>
      </c>
      <c r="D415" s="190">
        <v>1</v>
      </c>
      <c r="E415" s="190">
        <v>0</v>
      </c>
      <c r="F415" s="190">
        <v>1</v>
      </c>
      <c r="G415" s="190">
        <v>0</v>
      </c>
      <c r="H415" s="190">
        <v>0</v>
      </c>
      <c r="I415" s="190">
        <v>0</v>
      </c>
      <c r="J415" s="202">
        <v>1</v>
      </c>
      <c r="K415" s="228"/>
      <c r="L415" s="228">
        <v>1</v>
      </c>
      <c r="M415" s="228"/>
      <c r="N415" s="228"/>
      <c r="O415" s="204">
        <v>0</v>
      </c>
      <c r="P415" s="204">
        <v>0</v>
      </c>
      <c r="Q415" s="204"/>
      <c r="R415" s="205">
        <v>1</v>
      </c>
      <c r="S415" s="206">
        <f t="shared" si="6"/>
        <v>1</v>
      </c>
      <c r="T415" s="199">
        <f>IF(P415+Q415+R415=0,"",S415/$S$547*100)</f>
        <v>1.3532623772760182E-3</v>
      </c>
    </row>
    <row r="416" spans="1:20" ht="13.5" customHeight="1" x14ac:dyDescent="0.2">
      <c r="A416" s="1414"/>
      <c r="B416" s="1425"/>
      <c r="C416" s="189" t="s">
        <v>14</v>
      </c>
      <c r="D416" s="190">
        <v>1</v>
      </c>
      <c r="E416" s="190">
        <v>0</v>
      </c>
      <c r="F416" s="190">
        <v>1</v>
      </c>
      <c r="G416" s="190">
        <v>0</v>
      </c>
      <c r="H416" s="190">
        <v>0</v>
      </c>
      <c r="I416" s="190">
        <v>0</v>
      </c>
      <c r="J416" s="202">
        <v>1</v>
      </c>
      <c r="K416" s="228"/>
      <c r="L416" s="228">
        <v>1</v>
      </c>
      <c r="M416" s="228"/>
      <c r="N416" s="228"/>
      <c r="O416" s="204">
        <v>0</v>
      </c>
      <c r="P416" s="204">
        <v>0</v>
      </c>
      <c r="Q416" s="204"/>
      <c r="R416" s="205">
        <v>1</v>
      </c>
      <c r="S416" s="206">
        <f t="shared" si="6"/>
        <v>1</v>
      </c>
      <c r="T416" s="199">
        <f>IF(P416+Q416+R416=0,"",S416/$S$548*100)</f>
        <v>2.2107508815369143E-3</v>
      </c>
    </row>
    <row r="417" spans="1:20" ht="13.5" customHeight="1" x14ac:dyDescent="0.2">
      <c r="A417" s="1413" t="s">
        <v>412</v>
      </c>
      <c r="B417" s="1424" t="s">
        <v>783</v>
      </c>
      <c r="C417" s="178" t="s">
        <v>13</v>
      </c>
      <c r="D417" s="190">
        <v>0</v>
      </c>
      <c r="E417" s="190">
        <v>0</v>
      </c>
      <c r="F417" s="190">
        <v>0</v>
      </c>
      <c r="G417" s="190">
        <v>0</v>
      </c>
      <c r="H417" s="190">
        <v>0</v>
      </c>
      <c r="I417" s="190">
        <v>0</v>
      </c>
      <c r="J417" s="202">
        <v>2</v>
      </c>
      <c r="K417" s="228"/>
      <c r="L417" s="228"/>
      <c r="M417" s="228"/>
      <c r="N417" s="228"/>
      <c r="O417" s="204"/>
      <c r="P417" s="204">
        <v>1</v>
      </c>
      <c r="Q417" s="204"/>
      <c r="R417" s="205"/>
      <c r="S417" s="206" t="e">
        <f t="shared" si="6"/>
        <v>#DIV/0!</v>
      </c>
      <c r="T417" s="199"/>
    </row>
    <row r="418" spans="1:20" ht="13.5" customHeight="1" x14ac:dyDescent="0.2">
      <c r="A418" s="1414"/>
      <c r="B418" s="1425"/>
      <c r="C418" s="189" t="s">
        <v>14</v>
      </c>
      <c r="D418" s="190">
        <v>0</v>
      </c>
      <c r="E418" s="190">
        <v>0</v>
      </c>
      <c r="F418" s="190">
        <v>0</v>
      </c>
      <c r="G418" s="190">
        <v>0</v>
      </c>
      <c r="H418" s="190">
        <v>0</v>
      </c>
      <c r="I418" s="190">
        <v>0</v>
      </c>
      <c r="J418" s="202">
        <v>2</v>
      </c>
      <c r="K418" s="228"/>
      <c r="L418" s="228"/>
      <c r="M418" s="228"/>
      <c r="N418" s="228"/>
      <c r="O418" s="204"/>
      <c r="P418" s="204">
        <v>1</v>
      </c>
      <c r="Q418" s="204"/>
      <c r="R418" s="205"/>
      <c r="S418" s="206" t="e">
        <f t="shared" si="6"/>
        <v>#DIV/0!</v>
      </c>
      <c r="T418" s="199"/>
    </row>
    <row r="419" spans="1:20" ht="16.5" customHeight="1" x14ac:dyDescent="0.2">
      <c r="A419" s="1413" t="s">
        <v>784</v>
      </c>
      <c r="B419" s="1424" t="s">
        <v>785</v>
      </c>
      <c r="C419" s="189" t="s">
        <v>14</v>
      </c>
      <c r="D419" s="190"/>
      <c r="E419" s="190"/>
      <c r="F419" s="190"/>
      <c r="G419" s="190"/>
      <c r="H419" s="190"/>
      <c r="I419" s="190"/>
      <c r="J419" s="202"/>
      <c r="K419" s="228"/>
      <c r="L419" s="228"/>
      <c r="M419" s="228"/>
      <c r="N419" s="228"/>
      <c r="O419" s="204">
        <v>3457</v>
      </c>
      <c r="P419" s="204">
        <v>2937</v>
      </c>
      <c r="Q419" s="204">
        <v>2795</v>
      </c>
      <c r="R419" s="205">
        <v>2920</v>
      </c>
      <c r="S419" s="206">
        <f t="shared" si="6"/>
        <v>2857.5</v>
      </c>
      <c r="T419" s="199">
        <f>IF(P419+Q419+R419=0,"",S419/$S$547*100)</f>
        <v>3.866947243066222</v>
      </c>
    </row>
    <row r="420" spans="1:20" ht="15" customHeight="1" x14ac:dyDescent="0.2">
      <c r="A420" s="1414"/>
      <c r="B420" s="1425"/>
      <c r="C420" s="189" t="s">
        <v>14</v>
      </c>
      <c r="D420" s="190"/>
      <c r="E420" s="190"/>
      <c r="F420" s="190"/>
      <c r="G420" s="190"/>
      <c r="H420" s="190"/>
      <c r="I420" s="190"/>
      <c r="J420" s="202"/>
      <c r="K420" s="228"/>
      <c r="L420" s="228"/>
      <c r="M420" s="228"/>
      <c r="N420" s="228"/>
      <c r="O420" s="204">
        <v>3457</v>
      </c>
      <c r="P420" s="204">
        <v>2937</v>
      </c>
      <c r="Q420" s="204">
        <v>2795</v>
      </c>
      <c r="R420" s="205">
        <v>2918</v>
      </c>
      <c r="S420" s="206">
        <f t="shared" si="6"/>
        <v>2856.5</v>
      </c>
      <c r="T420" s="199">
        <f>IF(P420+Q420+R420=0,"",S420/$S$548*100)</f>
        <v>6.3150098931101946</v>
      </c>
    </row>
    <row r="421" spans="1:20" ht="13.5" customHeight="1" x14ac:dyDescent="0.2">
      <c r="A421" s="1413" t="s">
        <v>786</v>
      </c>
      <c r="B421" s="1424" t="s">
        <v>787</v>
      </c>
      <c r="C421" s="178" t="s">
        <v>13</v>
      </c>
      <c r="D421" s="190">
        <v>2</v>
      </c>
      <c r="E421" s="190">
        <v>3</v>
      </c>
      <c r="F421" s="190">
        <v>3</v>
      </c>
      <c r="G421" s="190">
        <v>1</v>
      </c>
      <c r="H421" s="190">
        <v>2</v>
      </c>
      <c r="I421" s="190">
        <v>2</v>
      </c>
      <c r="J421" s="202">
        <v>2</v>
      </c>
      <c r="K421" s="228">
        <v>3</v>
      </c>
      <c r="L421" s="228">
        <v>2</v>
      </c>
      <c r="M421" s="228">
        <v>8</v>
      </c>
      <c r="N421" s="228">
        <v>5</v>
      </c>
      <c r="O421" s="204">
        <v>1</v>
      </c>
      <c r="P421" s="204">
        <v>4</v>
      </c>
      <c r="Q421" s="204">
        <v>2</v>
      </c>
      <c r="R421" s="205"/>
      <c r="S421" s="206">
        <f t="shared" si="6"/>
        <v>2</v>
      </c>
      <c r="T421" s="199">
        <f>IF(P421+Q421+R421=0,"",S421/$S$547*100)</f>
        <v>2.7065247545520364E-3</v>
      </c>
    </row>
    <row r="422" spans="1:20" ht="13.5" customHeight="1" x14ac:dyDescent="0.2">
      <c r="A422" s="1414"/>
      <c r="B422" s="1425"/>
      <c r="C422" s="189" t="s">
        <v>14</v>
      </c>
      <c r="D422" s="229">
        <v>2</v>
      </c>
      <c r="E422" s="229">
        <v>3</v>
      </c>
      <c r="F422" s="229">
        <v>3</v>
      </c>
      <c r="G422" s="229">
        <v>1</v>
      </c>
      <c r="H422" s="229">
        <v>2</v>
      </c>
      <c r="I422" s="229">
        <v>2</v>
      </c>
      <c r="J422" s="230">
        <v>1</v>
      </c>
      <c r="K422" s="231">
        <v>3</v>
      </c>
      <c r="L422" s="231">
        <v>2</v>
      </c>
      <c r="M422" s="231">
        <v>8</v>
      </c>
      <c r="N422" s="231">
        <v>5</v>
      </c>
      <c r="O422" s="232">
        <v>1</v>
      </c>
      <c r="P422" s="232">
        <v>4</v>
      </c>
      <c r="Q422" s="232">
        <v>2</v>
      </c>
      <c r="R422" s="233"/>
      <c r="S422" s="234">
        <f t="shared" si="6"/>
        <v>2</v>
      </c>
      <c r="T422" s="235">
        <f>IF(P422+Q422+R422=0,"",S422/$S$548*100)</f>
        <v>4.4215017630738285E-3</v>
      </c>
    </row>
    <row r="423" spans="1:20" ht="13.5" customHeight="1" x14ac:dyDescent="0.2">
      <c r="A423" s="1413" t="s">
        <v>414</v>
      </c>
      <c r="B423" s="1424" t="s">
        <v>788</v>
      </c>
      <c r="C423" s="178" t="s">
        <v>13</v>
      </c>
      <c r="D423" s="229">
        <v>6</v>
      </c>
      <c r="E423" s="229">
        <v>4</v>
      </c>
      <c r="F423" s="229">
        <v>15</v>
      </c>
      <c r="G423" s="229">
        <v>7</v>
      </c>
      <c r="H423" s="229">
        <v>2</v>
      </c>
      <c r="I423" s="229">
        <v>2</v>
      </c>
      <c r="J423" s="230">
        <v>8</v>
      </c>
      <c r="K423" s="231">
        <v>27</v>
      </c>
      <c r="L423" s="231">
        <v>12</v>
      </c>
      <c r="M423" s="231">
        <v>3</v>
      </c>
      <c r="N423" s="231">
        <v>12</v>
      </c>
      <c r="O423" s="232">
        <v>4</v>
      </c>
      <c r="P423" s="232">
        <v>4</v>
      </c>
      <c r="Q423" s="232">
        <v>2</v>
      </c>
      <c r="R423" s="233">
        <v>14</v>
      </c>
      <c r="S423" s="234">
        <f t="shared" si="6"/>
        <v>8</v>
      </c>
      <c r="T423" s="235">
        <f>IF(P423+Q423+R423=0,"",S423/$S$547*100)</f>
        <v>1.0826099018208146E-2</v>
      </c>
    </row>
    <row r="424" spans="1:20" ht="13.5" customHeight="1" thickBot="1" x14ac:dyDescent="0.25">
      <c r="A424" s="1414"/>
      <c r="B424" s="1425"/>
      <c r="C424" s="189" t="s">
        <v>14</v>
      </c>
      <c r="D424" s="207">
        <v>6</v>
      </c>
      <c r="E424" s="207">
        <v>4</v>
      </c>
      <c r="F424" s="207">
        <v>15</v>
      </c>
      <c r="G424" s="207">
        <v>7</v>
      </c>
      <c r="H424" s="207">
        <v>2</v>
      </c>
      <c r="I424" s="207">
        <v>2</v>
      </c>
      <c r="J424" s="208">
        <v>8</v>
      </c>
      <c r="K424" s="236">
        <v>27</v>
      </c>
      <c r="L424" s="236">
        <v>12</v>
      </c>
      <c r="M424" s="236">
        <v>3</v>
      </c>
      <c r="N424" s="236">
        <v>12</v>
      </c>
      <c r="O424" s="210">
        <v>4</v>
      </c>
      <c r="P424" s="210">
        <v>4</v>
      </c>
      <c r="Q424" s="210">
        <v>2</v>
      </c>
      <c r="R424" s="211">
        <v>14</v>
      </c>
      <c r="S424" s="212">
        <f t="shared" si="6"/>
        <v>8</v>
      </c>
      <c r="T424" s="213">
        <f>IF(P424+Q424+R424=0,"",S424/$S$548*100)</f>
        <v>1.7686007052295314E-2</v>
      </c>
    </row>
    <row r="425" spans="1:20" ht="13.5" customHeight="1" x14ac:dyDescent="0.2">
      <c r="A425" s="1417" t="s">
        <v>789</v>
      </c>
      <c r="B425" s="1418"/>
      <c r="C425" s="214" t="s">
        <v>13</v>
      </c>
      <c r="D425" s="263">
        <v>5969</v>
      </c>
      <c r="E425" s="263">
        <v>5668</v>
      </c>
      <c r="F425" s="263">
        <v>6655</v>
      </c>
      <c r="G425" s="263">
        <v>6273</v>
      </c>
      <c r="H425" s="263">
        <v>5672</v>
      </c>
      <c r="I425" s="263">
        <v>5571</v>
      </c>
      <c r="J425" s="239">
        <v>6479</v>
      </c>
      <c r="K425" s="239">
        <v>5089</v>
      </c>
      <c r="L425" s="239">
        <v>5309</v>
      </c>
      <c r="M425" s="239">
        <v>4954</v>
      </c>
      <c r="N425" s="239">
        <v>5178</v>
      </c>
      <c r="O425" s="240">
        <v>4583</v>
      </c>
      <c r="P425" s="240">
        <v>4063</v>
      </c>
      <c r="Q425" s="240">
        <v>3845</v>
      </c>
      <c r="R425" s="241">
        <v>3578</v>
      </c>
      <c r="S425" s="305">
        <f t="shared" si="6"/>
        <v>3711.5</v>
      </c>
      <c r="T425" s="306">
        <f>IF(P425+Q425+R425=0,"",S425/$S$547*100)</f>
        <v>5.0226333132599414</v>
      </c>
    </row>
    <row r="426" spans="1:20" ht="13.5" customHeight="1" thickBot="1" x14ac:dyDescent="0.25">
      <c r="A426" s="1419"/>
      <c r="B426" s="1420"/>
      <c r="C426" s="221" t="s">
        <v>14</v>
      </c>
      <c r="D426" s="264">
        <v>5930</v>
      </c>
      <c r="E426" s="264">
        <v>5660</v>
      </c>
      <c r="F426" s="264">
        <v>6618</v>
      </c>
      <c r="G426" s="264">
        <v>6266</v>
      </c>
      <c r="H426" s="264">
        <v>5699</v>
      </c>
      <c r="I426" s="264">
        <v>5562</v>
      </c>
      <c r="J426" s="245">
        <v>6464</v>
      </c>
      <c r="K426" s="245">
        <v>5081</v>
      </c>
      <c r="L426" s="245">
        <v>5322</v>
      </c>
      <c r="M426" s="245">
        <v>4955</v>
      </c>
      <c r="N426" s="245">
        <v>5173</v>
      </c>
      <c r="O426" s="246">
        <v>4572</v>
      </c>
      <c r="P426" s="246">
        <v>4047</v>
      </c>
      <c r="Q426" s="246">
        <v>3841</v>
      </c>
      <c r="R426" s="247">
        <v>3580</v>
      </c>
      <c r="S426" s="212">
        <f t="shared" si="6"/>
        <v>3710.5</v>
      </c>
      <c r="T426" s="213">
        <f>IF(P426+Q426+R426=0,"",S426/$S$548*100)</f>
        <v>8.2029911459427183</v>
      </c>
    </row>
    <row r="427" spans="1:20" ht="13.5" customHeight="1" x14ac:dyDescent="0.2">
      <c r="A427" s="1404" t="s">
        <v>416</v>
      </c>
      <c r="B427" s="1404" t="s">
        <v>790</v>
      </c>
      <c r="C427" s="178" t="s">
        <v>13</v>
      </c>
      <c r="D427" s="180">
        <v>4218</v>
      </c>
      <c r="E427" s="180">
        <v>3559</v>
      </c>
      <c r="F427" s="180">
        <v>3945</v>
      </c>
      <c r="G427" s="180">
        <v>3929</v>
      </c>
      <c r="H427" s="180">
        <v>3885</v>
      </c>
      <c r="I427" s="180">
        <v>3701</v>
      </c>
      <c r="J427" s="266">
        <v>4328</v>
      </c>
      <c r="K427" s="267">
        <v>3633</v>
      </c>
      <c r="L427" s="267">
        <v>3716</v>
      </c>
      <c r="M427" s="267">
        <v>3407</v>
      </c>
      <c r="N427" s="267">
        <v>4027</v>
      </c>
      <c r="O427" s="268">
        <v>3465</v>
      </c>
      <c r="P427" s="268">
        <v>2692</v>
      </c>
      <c r="Q427" s="268">
        <v>2607</v>
      </c>
      <c r="R427" s="269">
        <v>2328</v>
      </c>
      <c r="S427" s="270">
        <f t="shared" si="6"/>
        <v>2467.5</v>
      </c>
      <c r="T427" s="254">
        <f>IF(P427+Q427+R427=0,"",S427/$S$547*100)</f>
        <v>3.3391749159285751</v>
      </c>
    </row>
    <row r="428" spans="1:20" ht="13.5" customHeight="1" x14ac:dyDescent="0.2">
      <c r="A428" s="1401"/>
      <c r="B428" s="1401"/>
      <c r="C428" s="189" t="s">
        <v>14</v>
      </c>
      <c r="D428" s="180">
        <v>4180</v>
      </c>
      <c r="E428" s="180">
        <v>3551</v>
      </c>
      <c r="F428" s="180">
        <v>3915</v>
      </c>
      <c r="G428" s="180">
        <v>3923</v>
      </c>
      <c r="H428" s="180">
        <v>3909</v>
      </c>
      <c r="I428" s="180">
        <v>3694</v>
      </c>
      <c r="J428" s="266">
        <v>4316</v>
      </c>
      <c r="K428" s="267">
        <v>3628</v>
      </c>
      <c r="L428" s="267">
        <v>3726</v>
      </c>
      <c r="M428" s="267">
        <v>3409</v>
      </c>
      <c r="N428" s="267">
        <v>4022</v>
      </c>
      <c r="O428" s="268">
        <v>3452</v>
      </c>
      <c r="P428" s="268">
        <v>2677</v>
      </c>
      <c r="Q428" s="268">
        <v>2607</v>
      </c>
      <c r="R428" s="269">
        <v>2330</v>
      </c>
      <c r="S428" s="270">
        <f t="shared" si="6"/>
        <v>2468.5</v>
      </c>
      <c r="T428" s="254">
        <f>IF(P428+Q428+R428=0,"",S428/$S$548*100)</f>
        <v>5.4572385510738721</v>
      </c>
    </row>
    <row r="429" spans="1:20" ht="13.5" customHeight="1" x14ac:dyDescent="0.2">
      <c r="A429" s="1404" t="s">
        <v>418</v>
      </c>
      <c r="B429" s="1404" t="s">
        <v>791</v>
      </c>
      <c r="C429" s="178" t="s">
        <v>13</v>
      </c>
      <c r="D429" s="190">
        <v>1019</v>
      </c>
      <c r="E429" s="190">
        <v>1193</v>
      </c>
      <c r="F429" s="190">
        <v>1855</v>
      </c>
      <c r="G429" s="190">
        <v>1494</v>
      </c>
      <c r="H429" s="190">
        <v>1343</v>
      </c>
      <c r="I429" s="190">
        <v>1322</v>
      </c>
      <c r="J429" s="202">
        <v>1414</v>
      </c>
      <c r="K429" s="228">
        <v>1055</v>
      </c>
      <c r="L429" s="228">
        <v>991</v>
      </c>
      <c r="M429" s="228">
        <v>1215</v>
      </c>
      <c r="N429" s="228">
        <v>614</v>
      </c>
      <c r="O429" s="204">
        <v>679</v>
      </c>
      <c r="P429" s="204">
        <v>851</v>
      </c>
      <c r="Q429" s="204">
        <v>959</v>
      </c>
      <c r="R429" s="205">
        <v>1003</v>
      </c>
      <c r="S429" s="206">
        <f t="shared" si="6"/>
        <v>981</v>
      </c>
      <c r="T429" s="199">
        <f>IF(P429+Q429+R429=0,"",S429/$S$547*100)</f>
        <v>1.3275503921077738</v>
      </c>
    </row>
    <row r="430" spans="1:20" ht="13.5" customHeight="1" x14ac:dyDescent="0.2">
      <c r="A430" s="1401"/>
      <c r="B430" s="1401"/>
      <c r="C430" s="189" t="s">
        <v>14</v>
      </c>
      <c r="D430" s="190">
        <v>1019</v>
      </c>
      <c r="E430" s="190">
        <v>1193</v>
      </c>
      <c r="F430" s="190">
        <v>1851</v>
      </c>
      <c r="G430" s="190">
        <v>1492</v>
      </c>
      <c r="H430" s="190">
        <v>1340</v>
      </c>
      <c r="I430" s="190">
        <v>1321</v>
      </c>
      <c r="J430" s="202">
        <v>1414</v>
      </c>
      <c r="K430" s="228">
        <v>1054</v>
      </c>
      <c r="L430" s="228">
        <v>993</v>
      </c>
      <c r="M430" s="228">
        <v>1213</v>
      </c>
      <c r="N430" s="228">
        <v>613</v>
      </c>
      <c r="O430" s="204">
        <v>679</v>
      </c>
      <c r="P430" s="204">
        <v>850</v>
      </c>
      <c r="Q430" s="204">
        <v>958</v>
      </c>
      <c r="R430" s="205">
        <v>1002</v>
      </c>
      <c r="S430" s="206">
        <f t="shared" si="6"/>
        <v>980</v>
      </c>
      <c r="T430" s="199">
        <f>IF(P430+Q430+R430=0,"",S430/$S$548*100)</f>
        <v>2.1665358639061756</v>
      </c>
    </row>
    <row r="431" spans="1:20" ht="13.5" customHeight="1" x14ac:dyDescent="0.2">
      <c r="A431" s="1404" t="s">
        <v>420</v>
      </c>
      <c r="B431" s="1404" t="s">
        <v>792</v>
      </c>
      <c r="C431" s="178" t="s">
        <v>13</v>
      </c>
      <c r="D431" s="190"/>
      <c r="E431" s="190"/>
      <c r="F431" s="190"/>
      <c r="G431" s="190"/>
      <c r="H431" s="190"/>
      <c r="I431" s="190"/>
      <c r="J431" s="202"/>
      <c r="K431" s="228"/>
      <c r="L431" s="228">
        <v>169</v>
      </c>
      <c r="M431" s="228">
        <v>42</v>
      </c>
      <c r="N431" s="228">
        <v>70</v>
      </c>
      <c r="O431" s="204">
        <v>113</v>
      </c>
      <c r="P431" s="204">
        <v>185</v>
      </c>
      <c r="Q431" s="204">
        <v>95</v>
      </c>
      <c r="R431" s="205">
        <v>28</v>
      </c>
      <c r="S431" s="206">
        <f t="shared" si="6"/>
        <v>61.5</v>
      </c>
      <c r="T431" s="199">
        <f>IF(P431+Q431+R431=0,"",S431/$S$547*100)</f>
        <v>8.3225636202475112E-2</v>
      </c>
    </row>
    <row r="432" spans="1:20" ht="13.5" customHeight="1" x14ac:dyDescent="0.2">
      <c r="A432" s="1401"/>
      <c r="B432" s="1401"/>
      <c r="C432" s="189" t="s">
        <v>14</v>
      </c>
      <c r="D432" s="190"/>
      <c r="E432" s="190"/>
      <c r="F432" s="190"/>
      <c r="G432" s="190"/>
      <c r="H432" s="190"/>
      <c r="I432" s="190"/>
      <c r="J432" s="202"/>
      <c r="K432" s="228"/>
      <c r="L432" s="228">
        <v>170</v>
      </c>
      <c r="M432" s="228">
        <v>43</v>
      </c>
      <c r="N432" s="228">
        <v>70</v>
      </c>
      <c r="O432" s="204">
        <v>113</v>
      </c>
      <c r="P432" s="204">
        <v>184</v>
      </c>
      <c r="Q432" s="204">
        <v>93</v>
      </c>
      <c r="R432" s="205">
        <v>28</v>
      </c>
      <c r="S432" s="206">
        <f t="shared" si="6"/>
        <v>60.5</v>
      </c>
      <c r="T432" s="199">
        <f>IF(P432+Q432+R432=0,"",S432/$S$548*100)</f>
        <v>0.13375042833298328</v>
      </c>
    </row>
    <row r="433" spans="1:20" ht="13.5" customHeight="1" x14ac:dyDescent="0.2">
      <c r="A433" s="1404" t="s">
        <v>424</v>
      </c>
      <c r="B433" s="1415" t="s">
        <v>793</v>
      </c>
      <c r="C433" s="178" t="s">
        <v>13</v>
      </c>
      <c r="D433" s="190">
        <v>25</v>
      </c>
      <c r="E433" s="190">
        <v>153</v>
      </c>
      <c r="F433" s="190">
        <v>90</v>
      </c>
      <c r="G433" s="190">
        <v>107</v>
      </c>
      <c r="H433" s="190">
        <v>40</v>
      </c>
      <c r="I433" s="190">
        <v>30</v>
      </c>
      <c r="J433" s="202">
        <v>51</v>
      </c>
      <c r="K433" s="228">
        <v>48</v>
      </c>
      <c r="L433" s="228">
        <v>36</v>
      </c>
      <c r="M433" s="228">
        <v>22</v>
      </c>
      <c r="N433" s="228">
        <v>20</v>
      </c>
      <c r="O433" s="204">
        <v>19</v>
      </c>
      <c r="P433" s="204">
        <v>27</v>
      </c>
      <c r="Q433" s="204">
        <v>12</v>
      </c>
      <c r="R433" s="205">
        <v>9</v>
      </c>
      <c r="S433" s="206">
        <f t="shared" si="6"/>
        <v>10.5</v>
      </c>
      <c r="T433" s="199">
        <f>IF(P433+Q433+R433=0,"",S433/$S$547*100)</f>
        <v>1.420925496139819E-2</v>
      </c>
    </row>
    <row r="434" spans="1:20" ht="15.75" customHeight="1" x14ac:dyDescent="0.2">
      <c r="A434" s="1401"/>
      <c r="B434" s="1416"/>
      <c r="C434" s="189" t="s">
        <v>14</v>
      </c>
      <c r="D434" s="190">
        <v>24</v>
      </c>
      <c r="E434" s="190">
        <v>153</v>
      </c>
      <c r="F434" s="190">
        <v>90</v>
      </c>
      <c r="G434" s="190">
        <v>107</v>
      </c>
      <c r="H434" s="190">
        <v>40</v>
      </c>
      <c r="I434" s="190">
        <v>30</v>
      </c>
      <c r="J434" s="202">
        <v>50</v>
      </c>
      <c r="K434" s="228">
        <v>47</v>
      </c>
      <c r="L434" s="228">
        <v>36</v>
      </c>
      <c r="M434" s="228">
        <v>22</v>
      </c>
      <c r="N434" s="228">
        <v>20</v>
      </c>
      <c r="O434" s="204">
        <v>19</v>
      </c>
      <c r="P434" s="204">
        <v>27</v>
      </c>
      <c r="Q434" s="204">
        <v>12</v>
      </c>
      <c r="R434" s="205">
        <v>9</v>
      </c>
      <c r="S434" s="206">
        <f t="shared" si="6"/>
        <v>10.5</v>
      </c>
      <c r="T434" s="199">
        <f>IF(P434+Q434+R434=0,"",S434/$S$548*100)</f>
        <v>2.3212884256137597E-2</v>
      </c>
    </row>
    <row r="435" spans="1:20" ht="13.5" customHeight="1" x14ac:dyDescent="0.2">
      <c r="A435" s="1404" t="s">
        <v>426</v>
      </c>
      <c r="B435" s="1404" t="s">
        <v>794</v>
      </c>
      <c r="C435" s="178" t="s">
        <v>13</v>
      </c>
      <c r="D435" s="190">
        <v>698</v>
      </c>
      <c r="E435" s="190">
        <v>749</v>
      </c>
      <c r="F435" s="190">
        <v>739</v>
      </c>
      <c r="G435" s="190">
        <v>724</v>
      </c>
      <c r="H435" s="190">
        <v>399</v>
      </c>
      <c r="I435" s="190">
        <v>432</v>
      </c>
      <c r="J435" s="202">
        <v>577</v>
      </c>
      <c r="K435" s="228">
        <v>303</v>
      </c>
      <c r="L435" s="228">
        <v>381</v>
      </c>
      <c r="M435" s="228">
        <v>267</v>
      </c>
      <c r="N435" s="228">
        <v>446</v>
      </c>
      <c r="O435" s="204">
        <v>299</v>
      </c>
      <c r="P435" s="204">
        <v>307</v>
      </c>
      <c r="Q435" s="204">
        <v>170</v>
      </c>
      <c r="R435" s="205">
        <v>210</v>
      </c>
      <c r="S435" s="206">
        <f t="shared" si="6"/>
        <v>190</v>
      </c>
      <c r="T435" s="199">
        <f>IF(P435+Q435+R435=0,"",S435/$S$547*100)</f>
        <v>0.25711985168244345</v>
      </c>
    </row>
    <row r="436" spans="1:20" ht="13.5" customHeight="1" x14ac:dyDescent="0.2">
      <c r="A436" s="1401"/>
      <c r="B436" s="1401"/>
      <c r="C436" s="189" t="s">
        <v>14</v>
      </c>
      <c r="D436" s="229">
        <v>698</v>
      </c>
      <c r="E436" s="229">
        <v>749</v>
      </c>
      <c r="F436" s="229">
        <v>736</v>
      </c>
      <c r="G436" s="229">
        <v>725</v>
      </c>
      <c r="H436" s="229">
        <v>405</v>
      </c>
      <c r="I436" s="229">
        <v>431</v>
      </c>
      <c r="J436" s="230">
        <v>576</v>
      </c>
      <c r="K436" s="231">
        <v>302</v>
      </c>
      <c r="L436" s="231">
        <v>382</v>
      </c>
      <c r="M436" s="231">
        <v>267</v>
      </c>
      <c r="N436" s="231">
        <v>447</v>
      </c>
      <c r="O436" s="232">
        <v>301</v>
      </c>
      <c r="P436" s="232">
        <v>308</v>
      </c>
      <c r="Q436" s="232">
        <v>169</v>
      </c>
      <c r="R436" s="233">
        <v>211</v>
      </c>
      <c r="S436" s="234">
        <f t="shared" si="6"/>
        <v>190</v>
      </c>
      <c r="T436" s="235">
        <f>IF(P436+Q436+R436=0,"",S436/$S$548*100)</f>
        <v>0.42004266749201363</v>
      </c>
    </row>
    <row r="437" spans="1:20" ht="13.5" customHeight="1" x14ac:dyDescent="0.2">
      <c r="A437" s="1404" t="s">
        <v>432</v>
      </c>
      <c r="B437" s="1415" t="s">
        <v>795</v>
      </c>
      <c r="C437" s="178" t="s">
        <v>13</v>
      </c>
      <c r="D437" s="190">
        <v>9</v>
      </c>
      <c r="E437" s="190">
        <v>14</v>
      </c>
      <c r="F437" s="190">
        <v>26</v>
      </c>
      <c r="G437" s="190">
        <v>19</v>
      </c>
      <c r="H437" s="190">
        <v>5</v>
      </c>
      <c r="I437" s="190">
        <v>86</v>
      </c>
      <c r="J437" s="202">
        <v>109</v>
      </c>
      <c r="K437" s="228">
        <v>50</v>
      </c>
      <c r="L437" s="228">
        <v>16</v>
      </c>
      <c r="M437" s="228">
        <v>1</v>
      </c>
      <c r="N437" s="228">
        <v>1</v>
      </c>
      <c r="O437" s="204">
        <v>8</v>
      </c>
      <c r="P437" s="204">
        <v>1</v>
      </c>
      <c r="Q437" s="204">
        <v>2</v>
      </c>
      <c r="R437" s="205"/>
      <c r="S437" s="206">
        <f t="shared" si="6"/>
        <v>2</v>
      </c>
      <c r="T437" s="199">
        <f>IF(P437+Q437+R437=0,"",S437/$S$547*100)</f>
        <v>2.7065247545520364E-3</v>
      </c>
    </row>
    <row r="438" spans="1:20" ht="13.5" customHeight="1" thickBot="1" x14ac:dyDescent="0.25">
      <c r="A438" s="1401"/>
      <c r="B438" s="1422"/>
      <c r="C438" s="189" t="s">
        <v>14</v>
      </c>
      <c r="D438" s="256">
        <v>9</v>
      </c>
      <c r="E438" s="256">
        <v>14</v>
      </c>
      <c r="F438" s="256">
        <v>26</v>
      </c>
      <c r="G438" s="256">
        <v>19</v>
      </c>
      <c r="H438" s="256">
        <v>5</v>
      </c>
      <c r="I438" s="256">
        <v>86</v>
      </c>
      <c r="J438" s="257">
        <v>108</v>
      </c>
      <c r="K438" s="258">
        <v>50</v>
      </c>
      <c r="L438" s="258">
        <v>15</v>
      </c>
      <c r="M438" s="258">
        <v>1</v>
      </c>
      <c r="N438" s="258">
        <v>1</v>
      </c>
      <c r="O438" s="259">
        <v>8</v>
      </c>
      <c r="P438" s="259">
        <v>1</v>
      </c>
      <c r="Q438" s="259">
        <v>2</v>
      </c>
      <c r="R438" s="260"/>
      <c r="S438" s="261">
        <f t="shared" si="6"/>
        <v>2</v>
      </c>
      <c r="T438" s="262">
        <f>IF(P438+Q438+R438=0,"",S438/$S$548*100)</f>
        <v>4.4215017630738285E-3</v>
      </c>
    </row>
    <row r="439" spans="1:20" ht="13.5" customHeight="1" x14ac:dyDescent="0.2">
      <c r="A439" s="1396" t="s">
        <v>796</v>
      </c>
      <c r="B439" s="1397"/>
      <c r="C439" s="214" t="s">
        <v>13</v>
      </c>
      <c r="D439" s="263">
        <v>1879</v>
      </c>
      <c r="E439" s="263">
        <v>1731</v>
      </c>
      <c r="F439" s="263">
        <v>1869</v>
      </c>
      <c r="G439" s="263">
        <v>1653</v>
      </c>
      <c r="H439" s="263">
        <v>1734</v>
      </c>
      <c r="I439" s="263">
        <v>1730</v>
      </c>
      <c r="J439" s="239">
        <v>1629</v>
      </c>
      <c r="K439" s="239">
        <v>1875</v>
      </c>
      <c r="L439" s="239">
        <v>1930</v>
      </c>
      <c r="M439" s="239">
        <v>1854</v>
      </c>
      <c r="N439" s="239">
        <v>1708</v>
      </c>
      <c r="O439" s="240">
        <v>1656</v>
      </c>
      <c r="P439" s="240">
        <v>1544</v>
      </c>
      <c r="Q439" s="240">
        <v>1428</v>
      </c>
      <c r="R439" s="241">
        <v>1201</v>
      </c>
      <c r="S439" s="305">
        <f t="shared" si="6"/>
        <v>1314.5</v>
      </c>
      <c r="T439" s="306">
        <f>IF(P439+Q439+R439=0,"",S439/$S$547*100)</f>
        <v>1.778863394929326</v>
      </c>
    </row>
    <row r="440" spans="1:20" ht="13.5" customHeight="1" thickBot="1" x14ac:dyDescent="0.25">
      <c r="A440" s="1398"/>
      <c r="B440" s="1399"/>
      <c r="C440" s="221" t="s">
        <v>14</v>
      </c>
      <c r="D440" s="264">
        <v>1868</v>
      </c>
      <c r="E440" s="264">
        <v>1723</v>
      </c>
      <c r="F440" s="264">
        <v>1839</v>
      </c>
      <c r="G440" s="264">
        <v>1631</v>
      </c>
      <c r="H440" s="264">
        <v>1707</v>
      </c>
      <c r="I440" s="264">
        <v>1711</v>
      </c>
      <c r="J440" s="245">
        <v>1609</v>
      </c>
      <c r="K440" s="245">
        <v>1846</v>
      </c>
      <c r="L440" s="245">
        <v>1909</v>
      </c>
      <c r="M440" s="245">
        <v>1827</v>
      </c>
      <c r="N440" s="245">
        <v>1689</v>
      </c>
      <c r="O440" s="246">
        <v>1626</v>
      </c>
      <c r="P440" s="246">
        <v>1522</v>
      </c>
      <c r="Q440" s="246">
        <v>1420</v>
      </c>
      <c r="R440" s="247">
        <v>1185</v>
      </c>
      <c r="S440" s="212">
        <f t="shared" si="6"/>
        <v>1302.5</v>
      </c>
      <c r="T440" s="213">
        <f>IF(P440+Q440+R440=0,"",S440/$S$548*100)</f>
        <v>2.8795030232018308</v>
      </c>
    </row>
    <row r="441" spans="1:20" ht="13.5" customHeight="1" x14ac:dyDescent="0.2">
      <c r="A441" s="1404" t="s">
        <v>434</v>
      </c>
      <c r="B441" s="1431" t="s">
        <v>797</v>
      </c>
      <c r="C441" s="178" t="s">
        <v>13</v>
      </c>
      <c r="D441" s="180">
        <v>203</v>
      </c>
      <c r="E441" s="180">
        <v>241</v>
      </c>
      <c r="F441" s="180">
        <v>291</v>
      </c>
      <c r="G441" s="180">
        <v>323</v>
      </c>
      <c r="H441" s="180">
        <v>391</v>
      </c>
      <c r="I441" s="180">
        <v>348</v>
      </c>
      <c r="J441" s="266">
        <v>355</v>
      </c>
      <c r="K441" s="267">
        <v>349</v>
      </c>
      <c r="L441" s="267">
        <v>361</v>
      </c>
      <c r="M441" s="267">
        <v>294</v>
      </c>
      <c r="N441" s="267">
        <v>272</v>
      </c>
      <c r="O441" s="268">
        <v>260</v>
      </c>
      <c r="P441" s="268">
        <v>227</v>
      </c>
      <c r="Q441" s="268">
        <v>188</v>
      </c>
      <c r="R441" s="269">
        <v>146</v>
      </c>
      <c r="S441" s="270">
        <f t="shared" si="6"/>
        <v>167</v>
      </c>
      <c r="T441" s="254">
        <f>IF(P441+Q441+R441=0,"",S441/$S$547*100)</f>
        <v>0.22599481700509502</v>
      </c>
    </row>
    <row r="442" spans="1:20" ht="13.5" customHeight="1" x14ac:dyDescent="0.2">
      <c r="A442" s="1401"/>
      <c r="B442" s="1416"/>
      <c r="C442" s="189" t="s">
        <v>14</v>
      </c>
      <c r="D442" s="180">
        <v>201</v>
      </c>
      <c r="E442" s="180">
        <v>240</v>
      </c>
      <c r="F442" s="180">
        <v>286</v>
      </c>
      <c r="G442" s="180">
        <v>320</v>
      </c>
      <c r="H442" s="180">
        <v>388</v>
      </c>
      <c r="I442" s="180">
        <v>343</v>
      </c>
      <c r="J442" s="266">
        <v>352</v>
      </c>
      <c r="K442" s="267">
        <v>349</v>
      </c>
      <c r="L442" s="267">
        <v>361</v>
      </c>
      <c r="M442" s="267">
        <v>289</v>
      </c>
      <c r="N442" s="267">
        <v>271</v>
      </c>
      <c r="O442" s="268">
        <v>256</v>
      </c>
      <c r="P442" s="268">
        <v>222</v>
      </c>
      <c r="Q442" s="268">
        <v>186</v>
      </c>
      <c r="R442" s="269">
        <v>144</v>
      </c>
      <c r="S442" s="270">
        <f t="shared" si="6"/>
        <v>165</v>
      </c>
      <c r="T442" s="254">
        <f>IF(P442+Q442+R442=0,"",S442/$S$548*100)</f>
        <v>0.36477389545359079</v>
      </c>
    </row>
    <row r="443" spans="1:20" ht="13.5" customHeight="1" x14ac:dyDescent="0.2">
      <c r="A443" s="1404" t="s">
        <v>436</v>
      </c>
      <c r="B443" s="1415" t="s">
        <v>798</v>
      </c>
      <c r="C443" s="178" t="s">
        <v>13</v>
      </c>
      <c r="D443" s="190">
        <v>176</v>
      </c>
      <c r="E443" s="190">
        <v>138</v>
      </c>
      <c r="F443" s="190">
        <v>158</v>
      </c>
      <c r="G443" s="190">
        <v>171</v>
      </c>
      <c r="H443" s="190">
        <v>196</v>
      </c>
      <c r="I443" s="190">
        <v>201</v>
      </c>
      <c r="J443" s="202">
        <v>142</v>
      </c>
      <c r="K443" s="228">
        <v>180</v>
      </c>
      <c r="L443" s="228">
        <v>209</v>
      </c>
      <c r="M443" s="228">
        <v>237</v>
      </c>
      <c r="N443" s="228">
        <v>193</v>
      </c>
      <c r="O443" s="204">
        <v>205</v>
      </c>
      <c r="P443" s="204">
        <v>163</v>
      </c>
      <c r="Q443" s="204">
        <v>163</v>
      </c>
      <c r="R443" s="205">
        <v>179</v>
      </c>
      <c r="S443" s="206">
        <f t="shared" si="6"/>
        <v>171</v>
      </c>
      <c r="T443" s="199">
        <f>IF(P443+Q443+R443=0,"",S443/$S$547*100)</f>
        <v>0.23140786651419912</v>
      </c>
    </row>
    <row r="444" spans="1:20" ht="13.5" customHeight="1" x14ac:dyDescent="0.2">
      <c r="A444" s="1401"/>
      <c r="B444" s="1416"/>
      <c r="C444" s="189" t="s">
        <v>14</v>
      </c>
      <c r="D444" s="190">
        <v>176</v>
      </c>
      <c r="E444" s="190">
        <v>137</v>
      </c>
      <c r="F444" s="190">
        <v>153</v>
      </c>
      <c r="G444" s="190">
        <v>169</v>
      </c>
      <c r="H444" s="190">
        <v>191</v>
      </c>
      <c r="I444" s="190">
        <v>200</v>
      </c>
      <c r="J444" s="202">
        <v>142</v>
      </c>
      <c r="K444" s="228">
        <v>179</v>
      </c>
      <c r="L444" s="228">
        <v>206</v>
      </c>
      <c r="M444" s="228">
        <v>237</v>
      </c>
      <c r="N444" s="228">
        <v>194</v>
      </c>
      <c r="O444" s="204">
        <v>204</v>
      </c>
      <c r="P444" s="204">
        <v>161</v>
      </c>
      <c r="Q444" s="204">
        <v>161</v>
      </c>
      <c r="R444" s="205">
        <v>178</v>
      </c>
      <c r="S444" s="206">
        <f t="shared" si="6"/>
        <v>169.5</v>
      </c>
      <c r="T444" s="199">
        <f>IF(P444+Q444+R444=0,"",S444/$S$548*100)</f>
        <v>0.37472227442050693</v>
      </c>
    </row>
    <row r="445" spans="1:20" ht="13.5" customHeight="1" x14ac:dyDescent="0.2">
      <c r="A445" s="1404" t="s">
        <v>438</v>
      </c>
      <c r="B445" s="1415" t="s">
        <v>799</v>
      </c>
      <c r="C445" s="178" t="s">
        <v>13</v>
      </c>
      <c r="D445" s="190">
        <v>9</v>
      </c>
      <c r="E445" s="190">
        <v>7</v>
      </c>
      <c r="F445" s="190">
        <v>2</v>
      </c>
      <c r="G445" s="190">
        <v>5</v>
      </c>
      <c r="H445" s="190">
        <v>18</v>
      </c>
      <c r="I445" s="190">
        <v>2</v>
      </c>
      <c r="J445" s="202">
        <v>2</v>
      </c>
      <c r="K445" s="228">
        <v>3</v>
      </c>
      <c r="L445" s="228">
        <v>6</v>
      </c>
      <c r="M445" s="228">
        <v>8</v>
      </c>
      <c r="N445" s="228">
        <v>4</v>
      </c>
      <c r="O445" s="204">
        <v>5</v>
      </c>
      <c r="P445" s="204">
        <v>1</v>
      </c>
      <c r="Q445" s="204">
        <v>4</v>
      </c>
      <c r="R445" s="205">
        <v>2</v>
      </c>
      <c r="S445" s="206">
        <f t="shared" si="6"/>
        <v>3</v>
      </c>
      <c r="T445" s="199">
        <f>IF(P445+Q445+R445=0,"",S445/$S$547*100)</f>
        <v>4.0597871318280541E-3</v>
      </c>
    </row>
    <row r="446" spans="1:20" ht="13.5" customHeight="1" x14ac:dyDescent="0.2">
      <c r="A446" s="1401"/>
      <c r="B446" s="1416"/>
      <c r="C446" s="189" t="s">
        <v>14</v>
      </c>
      <c r="D446" s="190">
        <v>9</v>
      </c>
      <c r="E446" s="190">
        <v>7</v>
      </c>
      <c r="F446" s="190">
        <v>2</v>
      </c>
      <c r="G446" s="190">
        <v>4</v>
      </c>
      <c r="H446" s="190">
        <v>18</v>
      </c>
      <c r="I446" s="190">
        <v>2</v>
      </c>
      <c r="J446" s="202">
        <v>2</v>
      </c>
      <c r="K446" s="228">
        <v>3</v>
      </c>
      <c r="L446" s="228">
        <v>6</v>
      </c>
      <c r="M446" s="228">
        <v>8</v>
      </c>
      <c r="N446" s="228">
        <v>4</v>
      </c>
      <c r="O446" s="204">
        <v>5</v>
      </c>
      <c r="P446" s="204">
        <v>1</v>
      </c>
      <c r="Q446" s="204">
        <v>4</v>
      </c>
      <c r="R446" s="205">
        <v>2</v>
      </c>
      <c r="S446" s="206">
        <f t="shared" si="6"/>
        <v>3</v>
      </c>
      <c r="T446" s="199">
        <f>IF(P446+Q446+R446=0,"",S446/$S$548*100)</f>
        <v>6.6322526446107415E-3</v>
      </c>
    </row>
    <row r="447" spans="1:20" ht="13.5" customHeight="1" x14ac:dyDescent="0.2">
      <c r="A447" s="1404" t="s">
        <v>800</v>
      </c>
      <c r="B447" s="1415" t="s">
        <v>801</v>
      </c>
      <c r="C447" s="178" t="s">
        <v>13</v>
      </c>
      <c r="D447" s="190">
        <v>0</v>
      </c>
      <c r="E447" s="190">
        <v>1</v>
      </c>
      <c r="F447" s="190">
        <v>0</v>
      </c>
      <c r="G447" s="190">
        <v>0</v>
      </c>
      <c r="H447" s="190">
        <v>0</v>
      </c>
      <c r="I447" s="190">
        <v>1</v>
      </c>
      <c r="J447" s="202">
        <v>0</v>
      </c>
      <c r="K447" s="228">
        <v>1</v>
      </c>
      <c r="L447" s="228"/>
      <c r="M447" s="228"/>
      <c r="N447" s="228"/>
      <c r="O447" s="204">
        <v>2</v>
      </c>
      <c r="P447" s="204">
        <v>0</v>
      </c>
      <c r="Q447" s="204"/>
      <c r="R447" s="205">
        <v>1</v>
      </c>
      <c r="S447" s="206">
        <f t="shared" si="6"/>
        <v>1</v>
      </c>
      <c r="T447" s="199">
        <f>IF(P447+Q447+R447=0,"",S447/$S$547*100)</f>
        <v>1.3532623772760182E-3</v>
      </c>
    </row>
    <row r="448" spans="1:20" ht="13.5" customHeight="1" x14ac:dyDescent="0.2">
      <c r="A448" s="1401"/>
      <c r="B448" s="1416"/>
      <c r="C448" s="189" t="s">
        <v>14</v>
      </c>
      <c r="D448" s="190">
        <v>0</v>
      </c>
      <c r="E448" s="190">
        <v>1</v>
      </c>
      <c r="F448" s="190">
        <v>0</v>
      </c>
      <c r="G448" s="190">
        <v>0</v>
      </c>
      <c r="H448" s="190">
        <v>0</v>
      </c>
      <c r="I448" s="190">
        <v>1</v>
      </c>
      <c r="J448" s="202">
        <v>0</v>
      </c>
      <c r="K448" s="228">
        <v>1</v>
      </c>
      <c r="L448" s="228"/>
      <c r="M448" s="228"/>
      <c r="N448" s="228"/>
      <c r="O448" s="204">
        <v>2</v>
      </c>
      <c r="P448" s="204">
        <v>0</v>
      </c>
      <c r="Q448" s="204"/>
      <c r="R448" s="205">
        <v>1</v>
      </c>
      <c r="S448" s="206">
        <f t="shared" si="6"/>
        <v>1</v>
      </c>
      <c r="T448" s="199">
        <f>IF(P448+Q448+R448=0,"",S448/$S$548*100)</f>
        <v>2.2107508815369143E-3</v>
      </c>
    </row>
    <row r="449" spans="1:20" ht="13.5" customHeight="1" x14ac:dyDescent="0.2">
      <c r="A449" s="1404" t="s">
        <v>442</v>
      </c>
      <c r="B449" s="1415" t="s">
        <v>802</v>
      </c>
      <c r="C449" s="178" t="s">
        <v>13</v>
      </c>
      <c r="D449" s="190">
        <v>9</v>
      </c>
      <c r="E449" s="190">
        <v>14</v>
      </c>
      <c r="F449" s="190">
        <v>6</v>
      </c>
      <c r="G449" s="190">
        <v>37</v>
      </c>
      <c r="H449" s="190">
        <v>53</v>
      </c>
      <c r="I449" s="190">
        <v>30</v>
      </c>
      <c r="J449" s="202">
        <v>25</v>
      </c>
      <c r="K449" s="228">
        <v>42</v>
      </c>
      <c r="L449" s="228">
        <v>68</v>
      </c>
      <c r="M449" s="228">
        <v>45</v>
      </c>
      <c r="N449" s="228">
        <v>76</v>
      </c>
      <c r="O449" s="204">
        <v>60</v>
      </c>
      <c r="P449" s="204">
        <v>56</v>
      </c>
      <c r="Q449" s="204">
        <v>72</v>
      </c>
      <c r="R449" s="205">
        <v>52</v>
      </c>
      <c r="S449" s="206">
        <f t="shared" si="6"/>
        <v>62</v>
      </c>
      <c r="T449" s="199">
        <f>IF(P449+Q449+R449=0,"",S449/$S$547*100)</f>
        <v>8.3902267391113131E-2</v>
      </c>
    </row>
    <row r="450" spans="1:20" ht="13.5" customHeight="1" x14ac:dyDescent="0.2">
      <c r="A450" s="1401"/>
      <c r="B450" s="1416"/>
      <c r="C450" s="189" t="s">
        <v>14</v>
      </c>
      <c r="D450" s="190">
        <v>9</v>
      </c>
      <c r="E450" s="190">
        <v>14</v>
      </c>
      <c r="F450" s="190">
        <v>6</v>
      </c>
      <c r="G450" s="190">
        <v>35</v>
      </c>
      <c r="H450" s="190">
        <v>50</v>
      </c>
      <c r="I450" s="190">
        <v>28</v>
      </c>
      <c r="J450" s="202">
        <v>20</v>
      </c>
      <c r="K450" s="228">
        <v>38</v>
      </c>
      <c r="L450" s="228">
        <v>64</v>
      </c>
      <c r="M450" s="228">
        <v>41</v>
      </c>
      <c r="N450" s="228">
        <v>71</v>
      </c>
      <c r="O450" s="204">
        <v>53</v>
      </c>
      <c r="P450" s="204">
        <v>48</v>
      </c>
      <c r="Q450" s="204">
        <v>66</v>
      </c>
      <c r="R450" s="205">
        <v>47</v>
      </c>
      <c r="S450" s="206">
        <f t="shared" si="6"/>
        <v>56.5</v>
      </c>
      <c r="T450" s="199">
        <f>IF(P450+Q450+R450=0,"",S450/$S$548*100)</f>
        <v>0.12490742480683564</v>
      </c>
    </row>
    <row r="451" spans="1:20" ht="13.5" customHeight="1" x14ac:dyDescent="0.2">
      <c r="A451" s="1404" t="s">
        <v>444</v>
      </c>
      <c r="B451" s="1415" t="s">
        <v>803</v>
      </c>
      <c r="C451" s="178" t="s">
        <v>13</v>
      </c>
      <c r="D451" s="190">
        <v>50</v>
      </c>
      <c r="E451" s="190">
        <v>76</v>
      </c>
      <c r="F451" s="190">
        <v>51</v>
      </c>
      <c r="G451" s="190">
        <v>64</v>
      </c>
      <c r="H451" s="190">
        <v>90</v>
      </c>
      <c r="I451" s="190">
        <v>53</v>
      </c>
      <c r="J451" s="202">
        <v>86</v>
      </c>
      <c r="K451" s="228">
        <v>84</v>
      </c>
      <c r="L451" s="228">
        <v>94</v>
      </c>
      <c r="M451" s="228">
        <v>73</v>
      </c>
      <c r="N451" s="228">
        <v>70</v>
      </c>
      <c r="O451" s="204">
        <v>83</v>
      </c>
      <c r="P451" s="204">
        <v>65</v>
      </c>
      <c r="Q451" s="204">
        <v>54</v>
      </c>
      <c r="R451" s="205">
        <v>49</v>
      </c>
      <c r="S451" s="206">
        <f t="shared" si="6"/>
        <v>51.5</v>
      </c>
      <c r="T451" s="199">
        <f>IF(P451+Q451+R451=0,"",S451/$S$547*100)</f>
        <v>6.9693012429714943E-2</v>
      </c>
    </row>
    <row r="452" spans="1:20" ht="13.5" customHeight="1" x14ac:dyDescent="0.2">
      <c r="A452" s="1401"/>
      <c r="B452" s="1416"/>
      <c r="C452" s="189" t="s">
        <v>14</v>
      </c>
      <c r="D452" s="190">
        <v>47</v>
      </c>
      <c r="E452" s="190">
        <v>71</v>
      </c>
      <c r="F452" s="190">
        <v>47</v>
      </c>
      <c r="G452" s="190">
        <v>61</v>
      </c>
      <c r="H452" s="190">
        <v>85</v>
      </c>
      <c r="I452" s="190">
        <v>48</v>
      </c>
      <c r="J452" s="202">
        <v>81</v>
      </c>
      <c r="K452" s="228">
        <v>76</v>
      </c>
      <c r="L452" s="228">
        <v>91</v>
      </c>
      <c r="M452" s="228">
        <v>65</v>
      </c>
      <c r="N452" s="228">
        <v>66</v>
      </c>
      <c r="O452" s="204">
        <v>75</v>
      </c>
      <c r="P452" s="204">
        <v>59</v>
      </c>
      <c r="Q452" s="204">
        <v>49</v>
      </c>
      <c r="R452" s="205">
        <v>46</v>
      </c>
      <c r="S452" s="206">
        <f t="shared" si="6"/>
        <v>47.5</v>
      </c>
      <c r="T452" s="199">
        <f>IF(P452+Q452+R452=0,"",S452/$S$548*100)</f>
        <v>0.10501066687300341</v>
      </c>
    </row>
    <row r="453" spans="1:20" ht="13.5" customHeight="1" x14ac:dyDescent="0.2">
      <c r="A453" s="1404" t="s">
        <v>448</v>
      </c>
      <c r="B453" s="1415" t="s">
        <v>804</v>
      </c>
      <c r="C453" s="178" t="s">
        <v>13</v>
      </c>
      <c r="D453" s="190">
        <v>5</v>
      </c>
      <c r="E453" s="190">
        <v>3</v>
      </c>
      <c r="F453" s="190">
        <v>10</v>
      </c>
      <c r="G453" s="190">
        <v>4</v>
      </c>
      <c r="H453" s="190">
        <v>8</v>
      </c>
      <c r="I453" s="190">
        <v>2</v>
      </c>
      <c r="J453" s="202">
        <v>4</v>
      </c>
      <c r="K453" s="228">
        <v>5</v>
      </c>
      <c r="L453" s="228">
        <v>7</v>
      </c>
      <c r="M453" s="228">
        <v>1</v>
      </c>
      <c r="N453" s="228">
        <v>5</v>
      </c>
      <c r="O453" s="204">
        <v>1</v>
      </c>
      <c r="P453" s="204">
        <v>1</v>
      </c>
      <c r="Q453" s="204">
        <v>3</v>
      </c>
      <c r="R453" s="205">
        <v>1</v>
      </c>
      <c r="S453" s="206">
        <f t="shared" ref="S453:S516" si="7">AVERAGE(Q453:R453)</f>
        <v>2</v>
      </c>
      <c r="T453" s="199">
        <f>IF(P453+Q453+R453=0,"",S453/$S$547*100)</f>
        <v>2.7065247545520364E-3</v>
      </c>
    </row>
    <row r="454" spans="1:20" ht="13.5" customHeight="1" x14ac:dyDescent="0.2">
      <c r="A454" s="1401"/>
      <c r="B454" s="1416"/>
      <c r="C454" s="189" t="s">
        <v>14</v>
      </c>
      <c r="D454" s="190">
        <v>5</v>
      </c>
      <c r="E454" s="190">
        <v>3</v>
      </c>
      <c r="F454" s="190">
        <v>9</v>
      </c>
      <c r="G454" s="190">
        <v>4</v>
      </c>
      <c r="H454" s="190">
        <v>8</v>
      </c>
      <c r="I454" s="190">
        <v>1</v>
      </c>
      <c r="J454" s="202">
        <v>4</v>
      </c>
      <c r="K454" s="228">
        <v>5</v>
      </c>
      <c r="L454" s="228">
        <v>7</v>
      </c>
      <c r="M454" s="228">
        <v>1</v>
      </c>
      <c r="N454" s="228">
        <v>3</v>
      </c>
      <c r="O454" s="204">
        <v>1</v>
      </c>
      <c r="P454" s="204">
        <v>1</v>
      </c>
      <c r="Q454" s="204">
        <v>3</v>
      </c>
      <c r="R454" s="205">
        <v>1</v>
      </c>
      <c r="S454" s="206">
        <f t="shared" si="7"/>
        <v>2</v>
      </c>
      <c r="T454" s="199">
        <f>IF(P454+Q454+R454=0,"",S454/$S$548*100)</f>
        <v>4.4215017630738285E-3</v>
      </c>
    </row>
    <row r="455" spans="1:20" ht="13.5" customHeight="1" x14ac:dyDescent="0.2">
      <c r="A455" s="1404" t="s">
        <v>450</v>
      </c>
      <c r="B455" s="1415" t="s">
        <v>805</v>
      </c>
      <c r="C455" s="178" t="s">
        <v>13</v>
      </c>
      <c r="D455" s="190">
        <v>8</v>
      </c>
      <c r="E455" s="190">
        <v>13</v>
      </c>
      <c r="F455" s="190">
        <v>6</v>
      </c>
      <c r="G455" s="190">
        <v>5</v>
      </c>
      <c r="H455" s="190">
        <v>11</v>
      </c>
      <c r="I455" s="190">
        <v>6</v>
      </c>
      <c r="J455" s="202">
        <v>2</v>
      </c>
      <c r="K455" s="228">
        <v>6</v>
      </c>
      <c r="L455" s="228">
        <v>2</v>
      </c>
      <c r="M455" s="228">
        <v>5</v>
      </c>
      <c r="N455" s="228">
        <v>1</v>
      </c>
      <c r="O455" s="204">
        <v>1</v>
      </c>
      <c r="P455" s="204">
        <v>2</v>
      </c>
      <c r="Q455" s="204">
        <v>2</v>
      </c>
      <c r="R455" s="205">
        <v>5</v>
      </c>
      <c r="S455" s="206">
        <f t="shared" si="7"/>
        <v>3.5</v>
      </c>
      <c r="T455" s="199">
        <f>IF(P455+Q455+R455=0,"",S455/$S$547*100)</f>
        <v>4.7364183204660635E-3</v>
      </c>
    </row>
    <row r="456" spans="1:20" ht="13.5" customHeight="1" x14ac:dyDescent="0.2">
      <c r="A456" s="1401"/>
      <c r="B456" s="1416"/>
      <c r="C456" s="189" t="s">
        <v>14</v>
      </c>
      <c r="D456" s="190">
        <v>7</v>
      </c>
      <c r="E456" s="190">
        <v>13</v>
      </c>
      <c r="F456" s="190">
        <v>6</v>
      </c>
      <c r="G456" s="190">
        <v>5</v>
      </c>
      <c r="H456" s="190">
        <v>9</v>
      </c>
      <c r="I456" s="190">
        <v>5</v>
      </c>
      <c r="J456" s="202">
        <v>2</v>
      </c>
      <c r="K456" s="228">
        <v>6</v>
      </c>
      <c r="L456" s="228">
        <v>2</v>
      </c>
      <c r="M456" s="228">
        <v>3</v>
      </c>
      <c r="N456" s="228">
        <v>1</v>
      </c>
      <c r="O456" s="204">
        <v>1</v>
      </c>
      <c r="P456" s="204">
        <v>1</v>
      </c>
      <c r="Q456" s="204">
        <v>2</v>
      </c>
      <c r="R456" s="205">
        <v>5</v>
      </c>
      <c r="S456" s="206">
        <f t="shared" si="7"/>
        <v>3.5</v>
      </c>
      <c r="T456" s="199">
        <f>IF(P456+Q456+R456=0,"",S456/$S$548*100)</f>
        <v>7.7376280853791992E-3</v>
      </c>
    </row>
    <row r="457" spans="1:20" ht="13.5" customHeight="1" x14ac:dyDescent="0.2">
      <c r="A457" s="1404" t="s">
        <v>452</v>
      </c>
      <c r="B457" s="1415" t="s">
        <v>806</v>
      </c>
      <c r="C457" s="178" t="s">
        <v>13</v>
      </c>
      <c r="D457" s="190">
        <v>6</v>
      </c>
      <c r="E457" s="190">
        <v>4</v>
      </c>
      <c r="F457" s="190">
        <v>10</v>
      </c>
      <c r="G457" s="190">
        <v>1</v>
      </c>
      <c r="H457" s="190">
        <v>9</v>
      </c>
      <c r="I457" s="190">
        <v>3</v>
      </c>
      <c r="J457" s="202">
        <v>3</v>
      </c>
      <c r="K457" s="228">
        <v>4</v>
      </c>
      <c r="L457" s="228">
        <v>5</v>
      </c>
      <c r="M457" s="228">
        <v>1</v>
      </c>
      <c r="N457" s="228">
        <v>2</v>
      </c>
      <c r="O457" s="204">
        <v>8</v>
      </c>
      <c r="P457" s="204">
        <v>3</v>
      </c>
      <c r="Q457" s="204">
        <v>4</v>
      </c>
      <c r="R457" s="205">
        <v>1</v>
      </c>
      <c r="S457" s="206">
        <f t="shared" si="7"/>
        <v>2.5</v>
      </c>
      <c r="T457" s="199">
        <f>IF(P457+Q457+R457=0,"",S457/$S$547*100)</f>
        <v>3.3831559431900453E-3</v>
      </c>
    </row>
    <row r="458" spans="1:20" ht="13.5" customHeight="1" x14ac:dyDescent="0.2">
      <c r="A458" s="1401"/>
      <c r="B458" s="1416"/>
      <c r="C458" s="189" t="s">
        <v>14</v>
      </c>
      <c r="D458" s="190">
        <v>6</v>
      </c>
      <c r="E458" s="190">
        <v>4</v>
      </c>
      <c r="F458" s="190">
        <v>10</v>
      </c>
      <c r="G458" s="190">
        <v>1</v>
      </c>
      <c r="H458" s="190">
        <v>9</v>
      </c>
      <c r="I458" s="190">
        <v>2</v>
      </c>
      <c r="J458" s="202">
        <v>2</v>
      </c>
      <c r="K458" s="228">
        <v>4</v>
      </c>
      <c r="L458" s="228">
        <v>5</v>
      </c>
      <c r="M458" s="228">
        <v>1</v>
      </c>
      <c r="N458" s="228">
        <v>1</v>
      </c>
      <c r="O458" s="204">
        <v>8</v>
      </c>
      <c r="P458" s="204">
        <v>3</v>
      </c>
      <c r="Q458" s="204">
        <v>4</v>
      </c>
      <c r="R458" s="205">
        <v>1</v>
      </c>
      <c r="S458" s="206">
        <f t="shared" si="7"/>
        <v>2.5</v>
      </c>
      <c r="T458" s="199">
        <f>IF(P458+Q458+R458=0,"",S458/$S$548*100)</f>
        <v>5.5268772038422845E-3</v>
      </c>
    </row>
    <row r="459" spans="1:20" ht="13.5" customHeight="1" x14ac:dyDescent="0.2">
      <c r="A459" s="1404" t="s">
        <v>454</v>
      </c>
      <c r="B459" s="1415" t="s">
        <v>807</v>
      </c>
      <c r="C459" s="178" t="s">
        <v>13</v>
      </c>
      <c r="D459" s="190">
        <v>0</v>
      </c>
      <c r="E459" s="190">
        <v>0</v>
      </c>
      <c r="F459" s="190">
        <v>0</v>
      </c>
      <c r="G459" s="190">
        <v>0</v>
      </c>
      <c r="H459" s="190">
        <v>0</v>
      </c>
      <c r="I459" s="190">
        <v>1</v>
      </c>
      <c r="J459" s="202">
        <v>1</v>
      </c>
      <c r="K459" s="228"/>
      <c r="L459" s="228"/>
      <c r="M459" s="228">
        <v>1</v>
      </c>
      <c r="N459" s="228">
        <v>1</v>
      </c>
      <c r="O459" s="204">
        <v>3</v>
      </c>
      <c r="P459" s="204">
        <v>10</v>
      </c>
      <c r="Q459" s="204">
        <v>1</v>
      </c>
      <c r="R459" s="205"/>
      <c r="S459" s="206">
        <f t="shared" si="7"/>
        <v>1</v>
      </c>
      <c r="T459" s="199">
        <f>IF(P459+Q459+R459=0,"",S459/$S$547*100)</f>
        <v>1.3532623772760182E-3</v>
      </c>
    </row>
    <row r="460" spans="1:20" ht="13.5" customHeight="1" x14ac:dyDescent="0.2">
      <c r="A460" s="1401"/>
      <c r="B460" s="1416"/>
      <c r="C460" s="189" t="s">
        <v>14</v>
      </c>
      <c r="D460" s="190">
        <v>0</v>
      </c>
      <c r="E460" s="190">
        <v>0</v>
      </c>
      <c r="F460" s="190">
        <v>0</v>
      </c>
      <c r="G460" s="190">
        <v>0</v>
      </c>
      <c r="H460" s="190">
        <v>0</v>
      </c>
      <c r="I460" s="190">
        <v>1</v>
      </c>
      <c r="J460" s="202">
        <v>1</v>
      </c>
      <c r="K460" s="228"/>
      <c r="L460" s="228"/>
      <c r="M460" s="228">
        <v>1</v>
      </c>
      <c r="N460" s="228">
        <v>1</v>
      </c>
      <c r="O460" s="204">
        <v>3</v>
      </c>
      <c r="P460" s="204">
        <v>10</v>
      </c>
      <c r="Q460" s="204">
        <v>1</v>
      </c>
      <c r="R460" s="205"/>
      <c r="S460" s="206">
        <f t="shared" si="7"/>
        <v>1</v>
      </c>
      <c r="T460" s="199">
        <f>IF(P460+Q460+R460=0,"",S460/$S$548*100)</f>
        <v>2.2107508815369143E-3</v>
      </c>
    </row>
    <row r="461" spans="1:20" ht="13.5" customHeight="1" x14ac:dyDescent="0.2">
      <c r="A461" s="1404" t="s">
        <v>456</v>
      </c>
      <c r="B461" s="1415" t="s">
        <v>808</v>
      </c>
      <c r="C461" s="178" t="s">
        <v>13</v>
      </c>
      <c r="D461" s="190">
        <v>47</v>
      </c>
      <c r="E461" s="190">
        <v>32</v>
      </c>
      <c r="F461" s="190">
        <v>31</v>
      </c>
      <c r="G461" s="190">
        <v>34</v>
      </c>
      <c r="H461" s="190">
        <v>33</v>
      </c>
      <c r="I461" s="190">
        <v>32</v>
      </c>
      <c r="J461" s="202">
        <v>20</v>
      </c>
      <c r="K461" s="228">
        <v>39</v>
      </c>
      <c r="L461" s="228">
        <v>15</v>
      </c>
      <c r="M461" s="228">
        <v>20</v>
      </c>
      <c r="N461" s="228">
        <v>22</v>
      </c>
      <c r="O461" s="204">
        <v>21</v>
      </c>
      <c r="P461" s="204">
        <v>14</v>
      </c>
      <c r="Q461" s="204">
        <v>17</v>
      </c>
      <c r="R461" s="205">
        <v>12</v>
      </c>
      <c r="S461" s="206">
        <f t="shared" si="7"/>
        <v>14.5</v>
      </c>
      <c r="T461" s="199">
        <f>IF(P461+Q461+R461=0,"",S461/$S$547*100)</f>
        <v>1.9622304470502262E-2</v>
      </c>
    </row>
    <row r="462" spans="1:20" ht="13.5" customHeight="1" x14ac:dyDescent="0.2">
      <c r="A462" s="1401"/>
      <c r="B462" s="1416"/>
      <c r="C462" s="189" t="s">
        <v>14</v>
      </c>
      <c r="D462" s="190">
        <v>43</v>
      </c>
      <c r="E462" s="190">
        <v>34</v>
      </c>
      <c r="F462" s="190">
        <v>30</v>
      </c>
      <c r="G462" s="190">
        <v>30</v>
      </c>
      <c r="H462" s="190">
        <v>32</v>
      </c>
      <c r="I462" s="190">
        <v>26</v>
      </c>
      <c r="J462" s="202">
        <v>20</v>
      </c>
      <c r="K462" s="228">
        <v>30</v>
      </c>
      <c r="L462" s="228">
        <v>14</v>
      </c>
      <c r="M462" s="228">
        <v>20</v>
      </c>
      <c r="N462" s="228">
        <v>23</v>
      </c>
      <c r="O462" s="204">
        <v>20</v>
      </c>
      <c r="P462" s="204">
        <v>14</v>
      </c>
      <c r="Q462" s="204">
        <v>17</v>
      </c>
      <c r="R462" s="205">
        <v>11</v>
      </c>
      <c r="S462" s="206">
        <f t="shared" si="7"/>
        <v>14</v>
      </c>
      <c r="T462" s="199">
        <f>IF(P462+Q462+R462=0,"",S462/$S$548*100)</f>
        <v>3.0950512341516797E-2</v>
      </c>
    </row>
    <row r="463" spans="1:20" ht="13.5" customHeight="1" x14ac:dyDescent="0.2">
      <c r="A463" s="1404" t="s">
        <v>809</v>
      </c>
      <c r="B463" s="1415" t="s">
        <v>810</v>
      </c>
      <c r="C463" s="178" t="s">
        <v>13</v>
      </c>
      <c r="D463" s="190">
        <v>4</v>
      </c>
      <c r="E463" s="190">
        <v>5</v>
      </c>
      <c r="F463" s="190">
        <v>4</v>
      </c>
      <c r="G463" s="190">
        <v>7</v>
      </c>
      <c r="H463" s="190">
        <v>17</v>
      </c>
      <c r="I463" s="190">
        <v>6</v>
      </c>
      <c r="J463" s="202">
        <v>1</v>
      </c>
      <c r="K463" s="228"/>
      <c r="L463" s="228">
        <v>1</v>
      </c>
      <c r="M463" s="228">
        <v>3</v>
      </c>
      <c r="N463" s="228"/>
      <c r="O463" s="204">
        <v>1</v>
      </c>
      <c r="P463" s="204">
        <v>0</v>
      </c>
      <c r="Q463" s="204"/>
      <c r="R463" s="205">
        <v>1</v>
      </c>
      <c r="S463" s="206">
        <f t="shared" si="7"/>
        <v>1</v>
      </c>
      <c r="T463" s="199">
        <f>IF(P463+Q463+R463=0,"",S463/$S$547*100)</f>
        <v>1.3532623772760182E-3</v>
      </c>
    </row>
    <row r="464" spans="1:20" ht="13.5" customHeight="1" x14ac:dyDescent="0.2">
      <c r="A464" s="1401"/>
      <c r="B464" s="1416"/>
      <c r="C464" s="189" t="s">
        <v>14</v>
      </c>
      <c r="D464" s="190">
        <v>5</v>
      </c>
      <c r="E464" s="190">
        <v>5</v>
      </c>
      <c r="F464" s="190">
        <v>4</v>
      </c>
      <c r="G464" s="190">
        <v>7</v>
      </c>
      <c r="H464" s="190">
        <v>17</v>
      </c>
      <c r="I464" s="190">
        <v>6</v>
      </c>
      <c r="J464" s="202">
        <v>1</v>
      </c>
      <c r="K464" s="228"/>
      <c r="L464" s="228">
        <v>1</v>
      </c>
      <c r="M464" s="228">
        <v>3</v>
      </c>
      <c r="N464" s="228"/>
      <c r="O464" s="204">
        <v>1</v>
      </c>
      <c r="P464" s="204">
        <v>0</v>
      </c>
      <c r="Q464" s="204"/>
      <c r="R464" s="205">
        <v>1</v>
      </c>
      <c r="S464" s="206">
        <f t="shared" si="7"/>
        <v>1</v>
      </c>
      <c r="T464" s="199">
        <f>IF(P464+Q464+R464=0,"",S464/$S$548*100)</f>
        <v>2.2107508815369143E-3</v>
      </c>
    </row>
    <row r="465" spans="1:20" ht="13.5" customHeight="1" x14ac:dyDescent="0.2">
      <c r="A465" s="1404" t="s">
        <v>458</v>
      </c>
      <c r="B465" s="1415" t="s">
        <v>811</v>
      </c>
      <c r="C465" s="178" t="s">
        <v>13</v>
      </c>
      <c r="D465" s="190">
        <v>58</v>
      </c>
      <c r="E465" s="190">
        <v>109</v>
      </c>
      <c r="F465" s="190">
        <v>123</v>
      </c>
      <c r="G465" s="190">
        <v>119</v>
      </c>
      <c r="H465" s="190">
        <v>98</v>
      </c>
      <c r="I465" s="190">
        <v>106</v>
      </c>
      <c r="J465" s="202">
        <v>95</v>
      </c>
      <c r="K465" s="228">
        <v>97</v>
      </c>
      <c r="L465" s="228">
        <v>135</v>
      </c>
      <c r="M465" s="228">
        <v>101</v>
      </c>
      <c r="N465" s="228">
        <v>102</v>
      </c>
      <c r="O465" s="204">
        <v>114</v>
      </c>
      <c r="P465" s="204">
        <v>142</v>
      </c>
      <c r="Q465" s="204">
        <v>115</v>
      </c>
      <c r="R465" s="205">
        <v>84</v>
      </c>
      <c r="S465" s="206">
        <f t="shared" si="7"/>
        <v>99.5</v>
      </c>
      <c r="T465" s="199">
        <f>IF(P465+Q465+R465=0,"",S465/$S$547*100)</f>
        <v>0.13464960653896382</v>
      </c>
    </row>
    <row r="466" spans="1:20" ht="13.5" customHeight="1" x14ac:dyDescent="0.2">
      <c r="A466" s="1401"/>
      <c r="B466" s="1416"/>
      <c r="C466" s="189" t="s">
        <v>14</v>
      </c>
      <c r="D466" s="190">
        <v>56</v>
      </c>
      <c r="E466" s="190">
        <v>107</v>
      </c>
      <c r="F466" s="190">
        <v>116</v>
      </c>
      <c r="G466" s="190">
        <v>116</v>
      </c>
      <c r="H466" s="190">
        <v>94</v>
      </c>
      <c r="I466" s="190">
        <v>108</v>
      </c>
      <c r="J466" s="202">
        <v>95</v>
      </c>
      <c r="K466" s="228">
        <v>93</v>
      </c>
      <c r="L466" s="228">
        <v>130</v>
      </c>
      <c r="M466" s="228">
        <v>100</v>
      </c>
      <c r="N466" s="228">
        <v>96</v>
      </c>
      <c r="O466" s="204">
        <v>112</v>
      </c>
      <c r="P466" s="204">
        <v>141</v>
      </c>
      <c r="Q466" s="204">
        <v>117</v>
      </c>
      <c r="R466" s="205">
        <v>85</v>
      </c>
      <c r="S466" s="206">
        <f t="shared" si="7"/>
        <v>101</v>
      </c>
      <c r="T466" s="199">
        <f>IF(P466+Q466+R466=0,"",S466/$S$548*100)</f>
        <v>0.22328583903522831</v>
      </c>
    </row>
    <row r="467" spans="1:20" ht="13.5" customHeight="1" x14ac:dyDescent="0.2">
      <c r="A467" s="1404" t="s">
        <v>460</v>
      </c>
      <c r="B467" s="1415" t="s">
        <v>447</v>
      </c>
      <c r="C467" s="178" t="s">
        <v>13</v>
      </c>
      <c r="D467" s="190">
        <v>228</v>
      </c>
      <c r="E467" s="190">
        <v>217</v>
      </c>
      <c r="F467" s="190">
        <v>245</v>
      </c>
      <c r="G467" s="190">
        <v>265</v>
      </c>
      <c r="H467" s="190">
        <v>268</v>
      </c>
      <c r="I467" s="190">
        <v>229</v>
      </c>
      <c r="J467" s="202">
        <v>234</v>
      </c>
      <c r="K467" s="228">
        <v>271</v>
      </c>
      <c r="L467" s="228">
        <v>275</v>
      </c>
      <c r="M467" s="228">
        <v>310</v>
      </c>
      <c r="N467" s="228">
        <v>280</v>
      </c>
      <c r="O467" s="204">
        <v>250</v>
      </c>
      <c r="P467" s="204">
        <v>219</v>
      </c>
      <c r="Q467" s="204">
        <v>181</v>
      </c>
      <c r="R467" s="205">
        <v>124</v>
      </c>
      <c r="S467" s="206">
        <f t="shared" si="7"/>
        <v>152.5</v>
      </c>
      <c r="T467" s="199">
        <f>IF(P467+Q467+R467=0,"",S467/$S$547*100)</f>
        <v>0.20637251253459279</v>
      </c>
    </row>
    <row r="468" spans="1:20" ht="13.5" customHeight="1" x14ac:dyDescent="0.2">
      <c r="A468" s="1401"/>
      <c r="B468" s="1416"/>
      <c r="C468" s="189" t="s">
        <v>14</v>
      </c>
      <c r="D468" s="190">
        <v>227</v>
      </c>
      <c r="E468" s="190">
        <v>212</v>
      </c>
      <c r="F468" s="190">
        <v>240</v>
      </c>
      <c r="G468" s="190">
        <v>261</v>
      </c>
      <c r="H468" s="190">
        <v>262</v>
      </c>
      <c r="I468" s="190">
        <v>231</v>
      </c>
      <c r="J468" s="202">
        <v>229</v>
      </c>
      <c r="K468" s="228">
        <v>266</v>
      </c>
      <c r="L468" s="228">
        <v>268</v>
      </c>
      <c r="M468" s="228">
        <v>303</v>
      </c>
      <c r="N468" s="228">
        <v>275</v>
      </c>
      <c r="O468" s="204">
        <v>240</v>
      </c>
      <c r="P468" s="204">
        <v>221</v>
      </c>
      <c r="Q468" s="204">
        <v>185</v>
      </c>
      <c r="R468" s="205">
        <v>120</v>
      </c>
      <c r="S468" s="206">
        <f t="shared" si="7"/>
        <v>152.5</v>
      </c>
      <c r="T468" s="199">
        <f>IF(P468+Q468+R468=0,"",S468/$S$548*100)</f>
        <v>0.33713950943437937</v>
      </c>
    </row>
    <row r="469" spans="1:20" ht="13.5" customHeight="1" x14ac:dyDescent="0.2">
      <c r="A469" s="1404" t="s">
        <v>462</v>
      </c>
      <c r="B469" s="1415" t="s">
        <v>812</v>
      </c>
      <c r="C469" s="178" t="s">
        <v>13</v>
      </c>
      <c r="D469" s="190">
        <v>4</v>
      </c>
      <c r="E469" s="190">
        <v>7</v>
      </c>
      <c r="F469" s="190">
        <v>9</v>
      </c>
      <c r="G469" s="190">
        <v>90</v>
      </c>
      <c r="H469" s="190">
        <v>5</v>
      </c>
      <c r="I469" s="190">
        <v>7</v>
      </c>
      <c r="J469" s="202">
        <v>17</v>
      </c>
      <c r="K469" s="228">
        <v>11</v>
      </c>
      <c r="L469" s="228">
        <v>6</v>
      </c>
      <c r="M469" s="228">
        <v>5</v>
      </c>
      <c r="N469" s="228">
        <v>8</v>
      </c>
      <c r="O469" s="204">
        <v>7</v>
      </c>
      <c r="P469" s="204">
        <v>5</v>
      </c>
      <c r="Q469" s="204">
        <v>10</v>
      </c>
      <c r="R469" s="205">
        <v>16</v>
      </c>
      <c r="S469" s="206">
        <f t="shared" si="7"/>
        <v>13</v>
      </c>
      <c r="T469" s="199">
        <f>IF(P469+Q469+R469=0,"",S469/$S$547*100)</f>
        <v>1.7592410904588237E-2</v>
      </c>
    </row>
    <row r="470" spans="1:20" ht="13.5" customHeight="1" x14ac:dyDescent="0.2">
      <c r="A470" s="1401"/>
      <c r="B470" s="1416"/>
      <c r="C470" s="189" t="s">
        <v>14</v>
      </c>
      <c r="D470" s="190">
        <v>4</v>
      </c>
      <c r="E470" s="190">
        <v>7</v>
      </c>
      <c r="F470" s="190">
        <v>9</v>
      </c>
      <c r="G470" s="190">
        <v>90</v>
      </c>
      <c r="H470" s="190">
        <v>5</v>
      </c>
      <c r="I470" s="190">
        <v>7</v>
      </c>
      <c r="J470" s="202">
        <v>17</v>
      </c>
      <c r="K470" s="228">
        <v>11</v>
      </c>
      <c r="L470" s="228">
        <v>5</v>
      </c>
      <c r="M470" s="228">
        <v>5</v>
      </c>
      <c r="N470" s="228">
        <v>9</v>
      </c>
      <c r="O470" s="204">
        <v>7</v>
      </c>
      <c r="P470" s="204">
        <v>5</v>
      </c>
      <c r="Q470" s="204">
        <v>10</v>
      </c>
      <c r="R470" s="205">
        <v>16</v>
      </c>
      <c r="S470" s="206">
        <f t="shared" si="7"/>
        <v>13</v>
      </c>
      <c r="T470" s="199">
        <f>IF(P470+Q470+R470=0,"",S470/$S$548*100)</f>
        <v>2.8739761459979883E-2</v>
      </c>
    </row>
    <row r="471" spans="1:20" ht="13.5" customHeight="1" x14ac:dyDescent="0.2">
      <c r="A471" s="1404" t="s">
        <v>466</v>
      </c>
      <c r="B471" s="1415" t="s">
        <v>813</v>
      </c>
      <c r="C471" s="178" t="s">
        <v>13</v>
      </c>
      <c r="D471" s="190">
        <v>28</v>
      </c>
      <c r="E471" s="190">
        <v>21</v>
      </c>
      <c r="F471" s="190">
        <v>54</v>
      </c>
      <c r="G471" s="190">
        <v>56</v>
      </c>
      <c r="H471" s="190">
        <v>46</v>
      </c>
      <c r="I471" s="190">
        <v>40</v>
      </c>
      <c r="J471" s="202">
        <v>19</v>
      </c>
      <c r="K471" s="228">
        <v>29</v>
      </c>
      <c r="L471" s="228">
        <v>26</v>
      </c>
      <c r="M471" s="228">
        <v>12</v>
      </c>
      <c r="N471" s="228">
        <v>16</v>
      </c>
      <c r="O471" s="204">
        <v>30</v>
      </c>
      <c r="P471" s="204">
        <v>18</v>
      </c>
      <c r="Q471" s="204">
        <v>27</v>
      </c>
      <c r="R471" s="205">
        <v>27</v>
      </c>
      <c r="S471" s="206">
        <f t="shared" si="7"/>
        <v>27</v>
      </c>
      <c r="T471" s="199">
        <f>IF(P471+Q471+R471=0,"",S471/$S$547*100)</f>
        <v>3.6538084186452491E-2</v>
      </c>
    </row>
    <row r="472" spans="1:20" ht="13.5" customHeight="1" x14ac:dyDescent="0.2">
      <c r="A472" s="1401"/>
      <c r="B472" s="1416"/>
      <c r="C472" s="189" t="s">
        <v>14</v>
      </c>
      <c r="D472" s="190">
        <v>28</v>
      </c>
      <c r="E472" s="190">
        <v>21</v>
      </c>
      <c r="F472" s="190">
        <v>53</v>
      </c>
      <c r="G472" s="190">
        <v>56</v>
      </c>
      <c r="H472" s="190">
        <v>48</v>
      </c>
      <c r="I472" s="190">
        <v>41</v>
      </c>
      <c r="J472" s="202">
        <v>18</v>
      </c>
      <c r="K472" s="228">
        <v>31</v>
      </c>
      <c r="L472" s="228">
        <v>27</v>
      </c>
      <c r="M472" s="228">
        <v>12</v>
      </c>
      <c r="N472" s="228">
        <v>17</v>
      </c>
      <c r="O472" s="204">
        <v>31</v>
      </c>
      <c r="P472" s="204">
        <v>19</v>
      </c>
      <c r="Q472" s="204">
        <v>27</v>
      </c>
      <c r="R472" s="205">
        <v>27</v>
      </c>
      <c r="S472" s="206">
        <f t="shared" si="7"/>
        <v>27</v>
      </c>
      <c r="T472" s="199">
        <f>IF(P472+Q472+R472=0,"",S472/$S$548*100)</f>
        <v>5.9690273801496684E-2</v>
      </c>
    </row>
    <row r="473" spans="1:20" ht="13.5" customHeight="1" x14ac:dyDescent="0.2">
      <c r="A473" s="1404" t="s">
        <v>814</v>
      </c>
      <c r="B473" s="1415" t="s">
        <v>815</v>
      </c>
      <c r="C473" s="178" t="s">
        <v>13</v>
      </c>
      <c r="D473" s="190">
        <v>18</v>
      </c>
      <c r="E473" s="190">
        <v>17</v>
      </c>
      <c r="F473" s="190">
        <v>34</v>
      </c>
      <c r="G473" s="190">
        <v>35</v>
      </c>
      <c r="H473" s="190">
        <v>37</v>
      </c>
      <c r="I473" s="190">
        <v>29</v>
      </c>
      <c r="J473" s="202">
        <v>24</v>
      </c>
      <c r="K473" s="228">
        <v>34</v>
      </c>
      <c r="L473" s="228">
        <v>30</v>
      </c>
      <c r="M473" s="228">
        <v>13</v>
      </c>
      <c r="N473" s="228">
        <v>14</v>
      </c>
      <c r="O473" s="204">
        <v>10</v>
      </c>
      <c r="P473" s="204">
        <v>13</v>
      </c>
      <c r="Q473" s="204">
        <v>12</v>
      </c>
      <c r="R473" s="205">
        <v>17</v>
      </c>
      <c r="S473" s="206">
        <f t="shared" si="7"/>
        <v>14.5</v>
      </c>
      <c r="T473" s="199">
        <f>IF(P473+Q473+R473=0,"",S473/$S$547*100)</f>
        <v>1.9622304470502262E-2</v>
      </c>
    </row>
    <row r="474" spans="1:20" ht="17.25" customHeight="1" x14ac:dyDescent="0.2">
      <c r="A474" s="1401"/>
      <c r="B474" s="1416"/>
      <c r="C474" s="189" t="s">
        <v>14</v>
      </c>
      <c r="D474" s="190">
        <v>18</v>
      </c>
      <c r="E474" s="190">
        <v>17</v>
      </c>
      <c r="F474" s="190">
        <v>34</v>
      </c>
      <c r="G474" s="190">
        <v>35</v>
      </c>
      <c r="H474" s="190">
        <v>37</v>
      </c>
      <c r="I474" s="190">
        <v>29</v>
      </c>
      <c r="J474" s="202">
        <v>24</v>
      </c>
      <c r="K474" s="228">
        <v>34</v>
      </c>
      <c r="L474" s="228">
        <v>30</v>
      </c>
      <c r="M474" s="228">
        <v>13</v>
      </c>
      <c r="N474" s="228">
        <v>14</v>
      </c>
      <c r="O474" s="204">
        <v>10</v>
      </c>
      <c r="P474" s="204">
        <v>13</v>
      </c>
      <c r="Q474" s="204">
        <v>12</v>
      </c>
      <c r="R474" s="205">
        <v>17</v>
      </c>
      <c r="S474" s="206">
        <f t="shared" si="7"/>
        <v>14.5</v>
      </c>
      <c r="T474" s="199">
        <f>IF(P474+Q474+R474=0,"",S474/$S$548*100)</f>
        <v>3.2055887782285256E-2</v>
      </c>
    </row>
    <row r="475" spans="1:20" ht="13.5" customHeight="1" x14ac:dyDescent="0.2">
      <c r="A475" s="1404" t="s">
        <v>468</v>
      </c>
      <c r="B475" s="1415" t="s">
        <v>816</v>
      </c>
      <c r="C475" s="178" t="s">
        <v>13</v>
      </c>
      <c r="D475" s="190">
        <v>1025</v>
      </c>
      <c r="E475" s="190">
        <v>824</v>
      </c>
      <c r="F475" s="190">
        <v>825</v>
      </c>
      <c r="G475" s="190">
        <v>436</v>
      </c>
      <c r="H475" s="190">
        <v>452</v>
      </c>
      <c r="I475" s="190">
        <v>631</v>
      </c>
      <c r="J475" s="202">
        <v>597</v>
      </c>
      <c r="K475" s="228">
        <v>719</v>
      </c>
      <c r="L475" s="228">
        <v>688</v>
      </c>
      <c r="M475" s="228">
        <v>724</v>
      </c>
      <c r="N475" s="228">
        <v>635</v>
      </c>
      <c r="O475" s="204">
        <v>595</v>
      </c>
      <c r="P475" s="204">
        <v>478</v>
      </c>
      <c r="Q475" s="204">
        <v>575</v>
      </c>
      <c r="R475" s="205">
        <v>484</v>
      </c>
      <c r="S475" s="206">
        <f t="shared" si="7"/>
        <v>529.5</v>
      </c>
      <c r="T475" s="199">
        <f>IF(P475+Q475+R475=0,"",S475/$S$547*100)</f>
        <v>0.71655242876765157</v>
      </c>
    </row>
    <row r="476" spans="1:20" ht="13.5" customHeight="1" x14ac:dyDescent="0.2">
      <c r="A476" s="1401"/>
      <c r="B476" s="1416"/>
      <c r="C476" s="189" t="s">
        <v>14</v>
      </c>
      <c r="D476" s="229">
        <v>1026</v>
      </c>
      <c r="E476" s="229">
        <v>828</v>
      </c>
      <c r="F476" s="229">
        <v>824</v>
      </c>
      <c r="G476" s="229">
        <v>436</v>
      </c>
      <c r="H476" s="229">
        <v>452</v>
      </c>
      <c r="I476" s="229">
        <v>629</v>
      </c>
      <c r="J476" s="230">
        <v>596</v>
      </c>
      <c r="K476" s="231">
        <v>718</v>
      </c>
      <c r="L476" s="231">
        <v>690</v>
      </c>
      <c r="M476" s="231">
        <v>724</v>
      </c>
      <c r="N476" s="231">
        <v>636</v>
      </c>
      <c r="O476" s="232">
        <v>597</v>
      </c>
      <c r="P476" s="232">
        <v>477</v>
      </c>
      <c r="Q476" s="232">
        <v>576</v>
      </c>
      <c r="R476" s="233">
        <v>483</v>
      </c>
      <c r="S476" s="234">
        <f t="shared" si="7"/>
        <v>529.5</v>
      </c>
      <c r="T476" s="235">
        <f>IF(P476+Q476+R476=0,"",S476/$S$548*100)</f>
        <v>1.1705925917737958</v>
      </c>
    </row>
    <row r="477" spans="1:20" ht="13.5" customHeight="1" x14ac:dyDescent="0.2">
      <c r="A477" s="1404" t="s">
        <v>817</v>
      </c>
      <c r="B477" s="1415" t="s">
        <v>818</v>
      </c>
      <c r="C477" s="178" t="s">
        <v>13</v>
      </c>
      <c r="D477" s="229">
        <v>1</v>
      </c>
      <c r="E477" s="229">
        <v>2</v>
      </c>
      <c r="F477" s="229">
        <v>10</v>
      </c>
      <c r="G477" s="229">
        <v>1</v>
      </c>
      <c r="H477" s="229">
        <v>2</v>
      </c>
      <c r="I477" s="229">
        <v>3</v>
      </c>
      <c r="J477" s="230">
        <v>2</v>
      </c>
      <c r="K477" s="231">
        <v>1</v>
      </c>
      <c r="L477" s="231">
        <v>2</v>
      </c>
      <c r="M477" s="231">
        <v>1</v>
      </c>
      <c r="N477" s="231">
        <v>7</v>
      </c>
      <c r="O477" s="232">
        <v>0</v>
      </c>
      <c r="P477" s="232">
        <v>127</v>
      </c>
      <c r="Q477" s="232"/>
      <c r="R477" s="233"/>
      <c r="S477" s="234" t="e">
        <f t="shared" si="7"/>
        <v>#DIV/0!</v>
      </c>
      <c r="T477" s="235"/>
    </row>
    <row r="478" spans="1:20" ht="13.5" customHeight="1" thickBot="1" x14ac:dyDescent="0.25">
      <c r="A478" s="1401"/>
      <c r="B478" s="1416"/>
      <c r="C478" s="189" t="s">
        <v>14</v>
      </c>
      <c r="D478" s="207">
        <v>1</v>
      </c>
      <c r="E478" s="207">
        <v>2</v>
      </c>
      <c r="F478" s="207">
        <v>10</v>
      </c>
      <c r="G478" s="207">
        <v>1</v>
      </c>
      <c r="H478" s="207">
        <v>2</v>
      </c>
      <c r="I478" s="207">
        <v>3</v>
      </c>
      <c r="J478" s="208">
        <v>3</v>
      </c>
      <c r="K478" s="236">
        <v>2</v>
      </c>
      <c r="L478" s="236">
        <v>2</v>
      </c>
      <c r="M478" s="236">
        <v>1</v>
      </c>
      <c r="N478" s="236">
        <v>7</v>
      </c>
      <c r="O478" s="210">
        <v>0</v>
      </c>
      <c r="P478" s="210">
        <v>126</v>
      </c>
      <c r="Q478" s="210"/>
      <c r="R478" s="211"/>
      <c r="S478" s="212" t="e">
        <f t="shared" si="7"/>
        <v>#DIV/0!</v>
      </c>
      <c r="T478" s="213"/>
    </row>
    <row r="479" spans="1:20" ht="13.5" customHeight="1" x14ac:dyDescent="0.2">
      <c r="A479" s="1396" t="s">
        <v>819</v>
      </c>
      <c r="B479" s="1397"/>
      <c r="C479" s="214" t="s">
        <v>13</v>
      </c>
      <c r="D479" s="263">
        <v>1321</v>
      </c>
      <c r="E479" s="263">
        <v>1356</v>
      </c>
      <c r="F479" s="263">
        <v>2097</v>
      </c>
      <c r="G479" s="263">
        <v>1568</v>
      </c>
      <c r="H479" s="263">
        <v>1228</v>
      </c>
      <c r="I479" s="263">
        <v>1215</v>
      </c>
      <c r="J479" s="239">
        <v>1068</v>
      </c>
      <c r="K479" s="239">
        <v>1194</v>
      </c>
      <c r="L479" s="239">
        <v>1088</v>
      </c>
      <c r="M479" s="239">
        <v>965</v>
      </c>
      <c r="N479" s="239">
        <v>1296</v>
      </c>
      <c r="O479" s="240">
        <v>1583</v>
      </c>
      <c r="P479" s="240">
        <v>1541</v>
      </c>
      <c r="Q479" s="240">
        <v>2278</v>
      </c>
      <c r="R479" s="241">
        <v>1605</v>
      </c>
      <c r="S479" s="305">
        <f t="shared" si="7"/>
        <v>1941.5</v>
      </c>
      <c r="T479" s="306">
        <f>IF(P479+Q479+R479=0,"",S479/$S$547*100)</f>
        <v>2.6273589054813895</v>
      </c>
    </row>
    <row r="480" spans="1:20" ht="13.5" customHeight="1" thickBot="1" x14ac:dyDescent="0.25">
      <c r="A480" s="1398"/>
      <c r="B480" s="1399"/>
      <c r="C480" s="221" t="s">
        <v>14</v>
      </c>
      <c r="D480" s="264">
        <v>1318</v>
      </c>
      <c r="E480" s="264">
        <v>1359</v>
      </c>
      <c r="F480" s="264">
        <v>2090</v>
      </c>
      <c r="G480" s="264">
        <v>1567</v>
      </c>
      <c r="H480" s="264">
        <v>1225</v>
      </c>
      <c r="I480" s="264">
        <v>1211</v>
      </c>
      <c r="J480" s="245">
        <v>1068</v>
      </c>
      <c r="K480" s="245">
        <v>1194</v>
      </c>
      <c r="L480" s="245">
        <v>1082</v>
      </c>
      <c r="M480" s="245">
        <v>966</v>
      </c>
      <c r="N480" s="245">
        <v>1288</v>
      </c>
      <c r="O480" s="246">
        <v>1582</v>
      </c>
      <c r="P480" s="246">
        <v>1539</v>
      </c>
      <c r="Q480" s="246">
        <v>2273</v>
      </c>
      <c r="R480" s="247">
        <v>1598</v>
      </c>
      <c r="S480" s="212">
        <f t="shared" si="7"/>
        <v>1935.5</v>
      </c>
      <c r="T480" s="213">
        <f>IF(P480+Q480+R480=0,"",S480/$S$548*100)</f>
        <v>4.2789083312146969</v>
      </c>
    </row>
    <row r="481" spans="1:20" ht="13.5" customHeight="1" x14ac:dyDescent="0.2">
      <c r="A481" s="1404" t="s">
        <v>470</v>
      </c>
      <c r="B481" s="1415" t="s">
        <v>820</v>
      </c>
      <c r="C481" s="178" t="s">
        <v>13</v>
      </c>
      <c r="D481" s="180">
        <v>759</v>
      </c>
      <c r="E481" s="180">
        <v>820</v>
      </c>
      <c r="F481" s="180">
        <v>1272</v>
      </c>
      <c r="G481" s="180">
        <v>941</v>
      </c>
      <c r="H481" s="180">
        <v>748</v>
      </c>
      <c r="I481" s="180">
        <v>665</v>
      </c>
      <c r="J481" s="266">
        <v>524</v>
      </c>
      <c r="K481" s="267">
        <v>657</v>
      </c>
      <c r="L481" s="267">
        <v>521</v>
      </c>
      <c r="M481" s="267">
        <v>427</v>
      </c>
      <c r="N481" s="267">
        <v>654</v>
      </c>
      <c r="O481" s="268">
        <v>1015</v>
      </c>
      <c r="P481" s="268">
        <v>864</v>
      </c>
      <c r="Q481" s="268">
        <v>1245</v>
      </c>
      <c r="R481" s="269">
        <v>769</v>
      </c>
      <c r="S481" s="270">
        <f t="shared" si="7"/>
        <v>1007</v>
      </c>
      <c r="T481" s="254">
        <f>IF(P481+Q481+R481=0,"",S481/$S$547*100)</f>
        <v>1.3627352139169502</v>
      </c>
    </row>
    <row r="482" spans="1:20" ht="13.5" customHeight="1" x14ac:dyDescent="0.2">
      <c r="A482" s="1401"/>
      <c r="B482" s="1416"/>
      <c r="C482" s="189" t="s">
        <v>14</v>
      </c>
      <c r="D482" s="180">
        <v>758</v>
      </c>
      <c r="E482" s="180">
        <v>821</v>
      </c>
      <c r="F482" s="180">
        <v>1268</v>
      </c>
      <c r="G482" s="180">
        <v>942</v>
      </c>
      <c r="H482" s="180">
        <v>748</v>
      </c>
      <c r="I482" s="180">
        <v>664</v>
      </c>
      <c r="J482" s="266">
        <v>526</v>
      </c>
      <c r="K482" s="267">
        <v>657</v>
      </c>
      <c r="L482" s="267">
        <v>519</v>
      </c>
      <c r="M482" s="267">
        <v>429</v>
      </c>
      <c r="N482" s="267">
        <v>654</v>
      </c>
      <c r="O482" s="268">
        <v>1015</v>
      </c>
      <c r="P482" s="268">
        <v>864</v>
      </c>
      <c r="Q482" s="268">
        <v>1246</v>
      </c>
      <c r="R482" s="269">
        <v>769</v>
      </c>
      <c r="S482" s="270">
        <f t="shared" si="7"/>
        <v>1007.5</v>
      </c>
      <c r="T482" s="254">
        <f>IF(P482+Q482+R482=0,"",S482/$S$548*100)</f>
        <v>2.227331513148441</v>
      </c>
    </row>
    <row r="483" spans="1:20" ht="13.5" customHeight="1" x14ac:dyDescent="0.2">
      <c r="A483" s="1404" t="s">
        <v>472</v>
      </c>
      <c r="B483" s="1415" t="s">
        <v>821</v>
      </c>
      <c r="C483" s="178" t="s">
        <v>13</v>
      </c>
      <c r="D483" s="190">
        <v>2</v>
      </c>
      <c r="E483" s="190">
        <v>6</v>
      </c>
      <c r="F483" s="190">
        <v>21</v>
      </c>
      <c r="G483" s="190">
        <v>10</v>
      </c>
      <c r="H483" s="190">
        <v>5</v>
      </c>
      <c r="I483" s="190">
        <v>28</v>
      </c>
      <c r="J483" s="202">
        <v>1</v>
      </c>
      <c r="K483" s="228">
        <v>10</v>
      </c>
      <c r="L483" s="228">
        <v>4</v>
      </c>
      <c r="M483" s="228">
        <v>2</v>
      </c>
      <c r="N483" s="228"/>
      <c r="O483" s="204">
        <v>1</v>
      </c>
      <c r="P483" s="204">
        <v>1</v>
      </c>
      <c r="Q483" s="204">
        <v>1</v>
      </c>
      <c r="R483" s="205">
        <v>1</v>
      </c>
      <c r="S483" s="206">
        <f t="shared" si="7"/>
        <v>1</v>
      </c>
      <c r="T483" s="199">
        <f>IF(P483+Q483+R483=0,"",S483/$S$547*100)</f>
        <v>1.3532623772760182E-3</v>
      </c>
    </row>
    <row r="484" spans="1:20" ht="13.5" customHeight="1" x14ac:dyDescent="0.2">
      <c r="A484" s="1401"/>
      <c r="B484" s="1416"/>
      <c r="C484" s="189" t="s">
        <v>14</v>
      </c>
      <c r="D484" s="190">
        <v>2</v>
      </c>
      <c r="E484" s="190">
        <v>6</v>
      </c>
      <c r="F484" s="190">
        <v>21</v>
      </c>
      <c r="G484" s="190">
        <v>10</v>
      </c>
      <c r="H484" s="190">
        <v>5</v>
      </c>
      <c r="I484" s="190">
        <v>28</v>
      </c>
      <c r="J484" s="202">
        <v>1</v>
      </c>
      <c r="K484" s="228">
        <v>10</v>
      </c>
      <c r="L484" s="228">
        <v>4</v>
      </c>
      <c r="M484" s="228">
        <v>2</v>
      </c>
      <c r="N484" s="228"/>
      <c r="O484" s="204">
        <v>1</v>
      </c>
      <c r="P484" s="204">
        <v>1</v>
      </c>
      <c r="Q484" s="204">
        <v>1</v>
      </c>
      <c r="R484" s="205">
        <v>1</v>
      </c>
      <c r="S484" s="206">
        <f t="shared" si="7"/>
        <v>1</v>
      </c>
      <c r="T484" s="199">
        <f>IF(P484+Q484+R484=0,"",S484/$S$548*100)</f>
        <v>2.2107508815369143E-3</v>
      </c>
    </row>
    <row r="485" spans="1:20" ht="13.5" customHeight="1" x14ac:dyDescent="0.2">
      <c r="A485" s="1404" t="s">
        <v>474</v>
      </c>
      <c r="B485" s="1415" t="s">
        <v>822</v>
      </c>
      <c r="C485" s="178" t="s">
        <v>13</v>
      </c>
      <c r="D485" s="190">
        <v>71</v>
      </c>
      <c r="E485" s="190">
        <v>72</v>
      </c>
      <c r="F485" s="190">
        <v>114</v>
      </c>
      <c r="G485" s="190">
        <v>89</v>
      </c>
      <c r="H485" s="190">
        <v>97</v>
      </c>
      <c r="I485" s="190">
        <v>49</v>
      </c>
      <c r="J485" s="202">
        <v>51</v>
      </c>
      <c r="K485" s="228">
        <v>45</v>
      </c>
      <c r="L485" s="228">
        <v>56</v>
      </c>
      <c r="M485" s="228">
        <v>30</v>
      </c>
      <c r="N485" s="228">
        <v>32</v>
      </c>
      <c r="O485" s="204">
        <v>30</v>
      </c>
      <c r="P485" s="204">
        <v>31</v>
      </c>
      <c r="Q485" s="204">
        <v>28</v>
      </c>
      <c r="R485" s="205">
        <v>12</v>
      </c>
      <c r="S485" s="206">
        <f t="shared" si="7"/>
        <v>20</v>
      </c>
      <c r="T485" s="199">
        <f>IF(P485+Q485+R485=0,"",S485/$S$547*100)</f>
        <v>2.7065247545520362E-2</v>
      </c>
    </row>
    <row r="486" spans="1:20" ht="13.5" customHeight="1" x14ac:dyDescent="0.2">
      <c r="A486" s="1401"/>
      <c r="B486" s="1416"/>
      <c r="C486" s="189" t="s">
        <v>14</v>
      </c>
      <c r="D486" s="190">
        <v>71</v>
      </c>
      <c r="E486" s="190">
        <v>73</v>
      </c>
      <c r="F486" s="190">
        <v>114</v>
      </c>
      <c r="G486" s="190">
        <v>89</v>
      </c>
      <c r="H486" s="190">
        <v>97</v>
      </c>
      <c r="I486" s="190">
        <v>49</v>
      </c>
      <c r="J486" s="202">
        <v>50</v>
      </c>
      <c r="K486" s="228">
        <v>45</v>
      </c>
      <c r="L486" s="228">
        <v>56</v>
      </c>
      <c r="M486" s="228">
        <v>30</v>
      </c>
      <c r="N486" s="228">
        <v>32</v>
      </c>
      <c r="O486" s="204">
        <v>30</v>
      </c>
      <c r="P486" s="204">
        <v>32</v>
      </c>
      <c r="Q486" s="204">
        <v>28</v>
      </c>
      <c r="R486" s="205">
        <v>12</v>
      </c>
      <c r="S486" s="206">
        <f t="shared" si="7"/>
        <v>20</v>
      </c>
      <c r="T486" s="199">
        <f>IF(P486+Q486+R486=0,"",S486/$S$548*100)</f>
        <v>4.4215017630738276E-2</v>
      </c>
    </row>
    <row r="487" spans="1:20" ht="13.5" customHeight="1" x14ac:dyDescent="0.2">
      <c r="A487" s="1404" t="s">
        <v>823</v>
      </c>
      <c r="B487" s="1415" t="s">
        <v>824</v>
      </c>
      <c r="C487" s="178" t="s">
        <v>13</v>
      </c>
      <c r="D487" s="190">
        <v>1</v>
      </c>
      <c r="E487" s="190">
        <v>0</v>
      </c>
      <c r="F487" s="190">
        <v>0</v>
      </c>
      <c r="G487" s="190">
        <v>0</v>
      </c>
      <c r="H487" s="190">
        <v>0</v>
      </c>
      <c r="I487" s="190">
        <v>0</v>
      </c>
      <c r="J487" s="202">
        <v>0</v>
      </c>
      <c r="K487" s="228"/>
      <c r="L487" s="228">
        <v>1</v>
      </c>
      <c r="M487" s="228"/>
      <c r="N487" s="228"/>
      <c r="O487" s="204">
        <v>0</v>
      </c>
      <c r="P487" s="204"/>
      <c r="Q487" s="204"/>
      <c r="R487" s="205"/>
      <c r="S487" s="206" t="e">
        <f t="shared" si="7"/>
        <v>#DIV/0!</v>
      </c>
      <c r="T487" s="199" t="str">
        <f>IF(P487+Q487+R487=0,"",S487/$S$547*100)</f>
        <v/>
      </c>
    </row>
    <row r="488" spans="1:20" ht="13.5" customHeight="1" x14ac:dyDescent="0.2">
      <c r="A488" s="1401"/>
      <c r="B488" s="1416"/>
      <c r="C488" s="189" t="s">
        <v>14</v>
      </c>
      <c r="D488" s="190">
        <v>1</v>
      </c>
      <c r="E488" s="190">
        <v>0</v>
      </c>
      <c r="F488" s="190">
        <v>0</v>
      </c>
      <c r="G488" s="190">
        <v>0</v>
      </c>
      <c r="H488" s="190">
        <v>0</v>
      </c>
      <c r="I488" s="190">
        <v>0</v>
      </c>
      <c r="J488" s="202">
        <v>0</v>
      </c>
      <c r="K488" s="228"/>
      <c r="L488" s="228">
        <v>1</v>
      </c>
      <c r="M488" s="228"/>
      <c r="N488" s="228"/>
      <c r="O488" s="204">
        <v>0</v>
      </c>
      <c r="P488" s="204"/>
      <c r="Q488" s="204"/>
      <c r="R488" s="205"/>
      <c r="S488" s="206" t="e">
        <f t="shared" si="7"/>
        <v>#DIV/0!</v>
      </c>
      <c r="T488" s="199" t="str">
        <f>IF(P488+Q488+R488=0,"",S488/$S$548*100)</f>
        <v/>
      </c>
    </row>
    <row r="489" spans="1:20" ht="13.5" customHeight="1" x14ac:dyDescent="0.2">
      <c r="A489" s="1404" t="s">
        <v>825</v>
      </c>
      <c r="B489" s="1415" t="s">
        <v>826</v>
      </c>
      <c r="C489" s="178" t="s">
        <v>13</v>
      </c>
      <c r="D489" s="190">
        <v>1</v>
      </c>
      <c r="E489" s="190">
        <v>3</v>
      </c>
      <c r="F489" s="190">
        <v>4</v>
      </c>
      <c r="G489" s="190">
        <v>3</v>
      </c>
      <c r="H489" s="190">
        <v>2</v>
      </c>
      <c r="I489" s="190">
        <v>1</v>
      </c>
      <c r="J489" s="202">
        <v>1</v>
      </c>
      <c r="K489" s="228"/>
      <c r="L489" s="228"/>
      <c r="M489" s="228">
        <v>11</v>
      </c>
      <c r="N489" s="228">
        <v>40</v>
      </c>
      <c r="O489" s="204">
        <v>14</v>
      </c>
      <c r="P489" s="204">
        <v>9</v>
      </c>
      <c r="Q489" s="204">
        <v>122</v>
      </c>
      <c r="R489" s="205">
        <v>1</v>
      </c>
      <c r="S489" s="206">
        <f t="shared" si="7"/>
        <v>61.5</v>
      </c>
      <c r="T489" s="199">
        <f>IF(P489+Q489+R489=0,"",S489/$S$547*100)</f>
        <v>8.3225636202475112E-2</v>
      </c>
    </row>
    <row r="490" spans="1:20" ht="13.5" customHeight="1" x14ac:dyDescent="0.2">
      <c r="A490" s="1401"/>
      <c r="B490" s="1416"/>
      <c r="C490" s="189" t="s">
        <v>14</v>
      </c>
      <c r="D490" s="190">
        <v>1</v>
      </c>
      <c r="E490" s="190">
        <v>3</v>
      </c>
      <c r="F490" s="190">
        <v>4</v>
      </c>
      <c r="G490" s="190">
        <v>3</v>
      </c>
      <c r="H490" s="190">
        <v>2</v>
      </c>
      <c r="I490" s="190">
        <v>1</v>
      </c>
      <c r="J490" s="202">
        <v>1</v>
      </c>
      <c r="K490" s="228"/>
      <c r="L490" s="228"/>
      <c r="M490" s="228">
        <v>11</v>
      </c>
      <c r="N490" s="228">
        <v>40</v>
      </c>
      <c r="O490" s="204">
        <v>14</v>
      </c>
      <c r="P490" s="204">
        <v>9</v>
      </c>
      <c r="Q490" s="204">
        <v>121</v>
      </c>
      <c r="R490" s="205">
        <v>1</v>
      </c>
      <c r="S490" s="206">
        <f t="shared" si="7"/>
        <v>61</v>
      </c>
      <c r="T490" s="199">
        <f>IF(P490+Q490+R490=0,"",S490/$S$548*100)</f>
        <v>0.13485580377375175</v>
      </c>
    </row>
    <row r="491" spans="1:20" ht="13.5" customHeight="1" x14ac:dyDescent="0.2">
      <c r="A491" s="1404" t="s">
        <v>827</v>
      </c>
      <c r="B491" s="1415" t="s">
        <v>828</v>
      </c>
      <c r="C491" s="178" t="s">
        <v>13</v>
      </c>
      <c r="D491" s="190">
        <v>15</v>
      </c>
      <c r="E491" s="190">
        <v>32</v>
      </c>
      <c r="F491" s="190">
        <v>26</v>
      </c>
      <c r="G491" s="190">
        <v>27</v>
      </c>
      <c r="H491" s="190">
        <v>6</v>
      </c>
      <c r="I491" s="190">
        <v>15</v>
      </c>
      <c r="J491" s="202">
        <v>11</v>
      </c>
      <c r="K491" s="228">
        <v>8</v>
      </c>
      <c r="L491" s="228">
        <v>22</v>
      </c>
      <c r="M491" s="228">
        <v>7</v>
      </c>
      <c r="N491" s="228">
        <v>31</v>
      </c>
      <c r="O491" s="204">
        <v>31</v>
      </c>
      <c r="P491" s="204">
        <v>23</v>
      </c>
      <c r="Q491" s="204">
        <v>39</v>
      </c>
      <c r="R491" s="205">
        <v>48</v>
      </c>
      <c r="S491" s="206">
        <f t="shared" si="7"/>
        <v>43.5</v>
      </c>
      <c r="T491" s="199">
        <f>IF(P491+Q491+R491=0,"",S491/$S$547*100)</f>
        <v>5.8866913411506787E-2</v>
      </c>
    </row>
    <row r="492" spans="1:20" ht="13.5" customHeight="1" x14ac:dyDescent="0.2">
      <c r="A492" s="1401"/>
      <c r="B492" s="1416"/>
      <c r="C492" s="189" t="s">
        <v>14</v>
      </c>
      <c r="D492" s="190">
        <v>15</v>
      </c>
      <c r="E492" s="190">
        <v>32</v>
      </c>
      <c r="F492" s="190">
        <v>26</v>
      </c>
      <c r="G492" s="190">
        <v>27</v>
      </c>
      <c r="H492" s="190">
        <v>6</v>
      </c>
      <c r="I492" s="190">
        <v>15</v>
      </c>
      <c r="J492" s="202">
        <v>11</v>
      </c>
      <c r="K492" s="228">
        <v>8</v>
      </c>
      <c r="L492" s="228">
        <v>22</v>
      </c>
      <c r="M492" s="228">
        <v>7</v>
      </c>
      <c r="N492" s="228">
        <v>31</v>
      </c>
      <c r="O492" s="204">
        <v>31</v>
      </c>
      <c r="P492" s="204">
        <v>23</v>
      </c>
      <c r="Q492" s="204">
        <v>39</v>
      </c>
      <c r="R492" s="205">
        <v>48</v>
      </c>
      <c r="S492" s="206">
        <f t="shared" si="7"/>
        <v>43.5</v>
      </c>
      <c r="T492" s="199">
        <f>IF(P492+Q492+R492=0,"",S492/$S$548*100)</f>
        <v>9.6167663346855767E-2</v>
      </c>
    </row>
    <row r="493" spans="1:20" ht="13.5" customHeight="1" x14ac:dyDescent="0.2">
      <c r="A493" s="1404" t="s">
        <v>829</v>
      </c>
      <c r="B493" s="1415" t="s">
        <v>265</v>
      </c>
      <c r="C493" s="178" t="s">
        <v>13</v>
      </c>
      <c r="D493" s="190">
        <v>323</v>
      </c>
      <c r="E493" s="190">
        <v>282</v>
      </c>
      <c r="F493" s="190">
        <v>408</v>
      </c>
      <c r="G493" s="190">
        <v>321</v>
      </c>
      <c r="H493" s="190">
        <v>283</v>
      </c>
      <c r="I493" s="190">
        <v>350</v>
      </c>
      <c r="J493" s="202">
        <v>344</v>
      </c>
      <c r="K493" s="228">
        <v>318</v>
      </c>
      <c r="L493" s="228">
        <v>373</v>
      </c>
      <c r="M493" s="228">
        <v>375</v>
      </c>
      <c r="N493" s="228">
        <v>324</v>
      </c>
      <c r="O493" s="204">
        <v>271</v>
      </c>
      <c r="P493" s="204">
        <v>368</v>
      </c>
      <c r="Q493" s="204">
        <v>515</v>
      </c>
      <c r="R493" s="205">
        <v>349</v>
      </c>
      <c r="S493" s="206">
        <f t="shared" si="7"/>
        <v>432</v>
      </c>
      <c r="T493" s="199">
        <f>IF(P493+Q493+R493=0,"",S493/$S$547*100)</f>
        <v>0.58460934698323985</v>
      </c>
    </row>
    <row r="494" spans="1:20" ht="13.5" customHeight="1" x14ac:dyDescent="0.2">
      <c r="A494" s="1401"/>
      <c r="B494" s="1416"/>
      <c r="C494" s="189" t="s">
        <v>14</v>
      </c>
      <c r="D494" s="190">
        <v>322</v>
      </c>
      <c r="E494" s="190">
        <v>283</v>
      </c>
      <c r="F494" s="190">
        <v>406</v>
      </c>
      <c r="G494" s="190">
        <v>321</v>
      </c>
      <c r="H494" s="190">
        <v>282</v>
      </c>
      <c r="I494" s="190">
        <v>350</v>
      </c>
      <c r="J494" s="202">
        <v>345</v>
      </c>
      <c r="K494" s="228">
        <v>318</v>
      </c>
      <c r="L494" s="228">
        <v>369</v>
      </c>
      <c r="M494" s="228">
        <v>374</v>
      </c>
      <c r="N494" s="228">
        <v>316</v>
      </c>
      <c r="O494" s="204">
        <v>271</v>
      </c>
      <c r="P494" s="204">
        <v>366</v>
      </c>
      <c r="Q494" s="204">
        <v>512</v>
      </c>
      <c r="R494" s="205">
        <v>345</v>
      </c>
      <c r="S494" s="206">
        <f t="shared" si="7"/>
        <v>428.5</v>
      </c>
      <c r="T494" s="199">
        <f>IF(P494+Q494+R494=0,"",S494/$S$548*100)</f>
        <v>0.94730675273856768</v>
      </c>
    </row>
    <row r="495" spans="1:20" ht="13.5" customHeight="1" x14ac:dyDescent="0.2">
      <c r="A495" s="1404" t="s">
        <v>478</v>
      </c>
      <c r="B495" s="1415" t="s">
        <v>830</v>
      </c>
      <c r="C495" s="178" t="s">
        <v>13</v>
      </c>
      <c r="D495" s="190">
        <v>65</v>
      </c>
      <c r="E495" s="190">
        <v>45</v>
      </c>
      <c r="F495" s="190">
        <v>38</v>
      </c>
      <c r="G495" s="190">
        <v>37</v>
      </c>
      <c r="H495" s="190">
        <v>19</v>
      </c>
      <c r="I495" s="190">
        <v>33</v>
      </c>
      <c r="J495" s="202">
        <v>20</v>
      </c>
      <c r="K495" s="228">
        <v>11</v>
      </c>
      <c r="L495" s="228">
        <v>12</v>
      </c>
      <c r="M495" s="228">
        <v>24</v>
      </c>
      <c r="N495" s="228">
        <v>30</v>
      </c>
      <c r="O495" s="204">
        <v>35</v>
      </c>
      <c r="P495" s="204">
        <v>37</v>
      </c>
      <c r="Q495" s="204">
        <v>24</v>
      </c>
      <c r="R495" s="205">
        <v>15</v>
      </c>
      <c r="S495" s="206">
        <f t="shared" si="7"/>
        <v>19.5</v>
      </c>
      <c r="T495" s="199">
        <f>IF(P495+Q495+R495=0,"",S495/$S$547*100)</f>
        <v>2.6388616356882354E-2</v>
      </c>
    </row>
    <row r="496" spans="1:20" ht="13.5" customHeight="1" x14ac:dyDescent="0.2">
      <c r="A496" s="1401"/>
      <c r="B496" s="1416"/>
      <c r="C496" s="189" t="s">
        <v>14</v>
      </c>
      <c r="D496" s="190">
        <v>65</v>
      </c>
      <c r="E496" s="190">
        <v>45</v>
      </c>
      <c r="F496" s="190">
        <v>38</v>
      </c>
      <c r="G496" s="190">
        <v>37</v>
      </c>
      <c r="H496" s="190">
        <v>19</v>
      </c>
      <c r="I496" s="190">
        <v>33</v>
      </c>
      <c r="J496" s="202">
        <v>20</v>
      </c>
      <c r="K496" s="228">
        <v>11</v>
      </c>
      <c r="L496" s="228">
        <v>12</v>
      </c>
      <c r="M496" s="228">
        <v>24</v>
      </c>
      <c r="N496" s="228">
        <v>30</v>
      </c>
      <c r="O496" s="204">
        <v>35</v>
      </c>
      <c r="P496" s="204">
        <v>37</v>
      </c>
      <c r="Q496" s="204">
        <v>24</v>
      </c>
      <c r="R496" s="205">
        <v>15</v>
      </c>
      <c r="S496" s="206">
        <f t="shared" si="7"/>
        <v>19.5</v>
      </c>
      <c r="T496" s="199">
        <f>IF(P496+Q496+R496=0,"",S496/$S$548*100)</f>
        <v>4.3109642189969821E-2</v>
      </c>
    </row>
    <row r="497" spans="1:20" ht="13.5" customHeight="1" x14ac:dyDescent="0.2">
      <c r="A497" s="1404" t="s">
        <v>480</v>
      </c>
      <c r="B497" s="1415" t="s">
        <v>831</v>
      </c>
      <c r="C497" s="178" t="s">
        <v>13</v>
      </c>
      <c r="D497" s="190">
        <v>27</v>
      </c>
      <c r="E497" s="190">
        <v>40</v>
      </c>
      <c r="F497" s="190">
        <v>125</v>
      </c>
      <c r="G497" s="190">
        <v>57</v>
      </c>
      <c r="H497" s="190">
        <v>21</v>
      </c>
      <c r="I497" s="190">
        <v>25</v>
      </c>
      <c r="J497" s="202">
        <v>45</v>
      </c>
      <c r="K497" s="228">
        <v>51</v>
      </c>
      <c r="L497" s="228">
        <v>43</v>
      </c>
      <c r="M497" s="228">
        <v>27</v>
      </c>
      <c r="N497" s="228">
        <v>77</v>
      </c>
      <c r="O497" s="204">
        <v>83</v>
      </c>
      <c r="P497" s="204">
        <v>90</v>
      </c>
      <c r="Q497" s="204">
        <v>182</v>
      </c>
      <c r="R497" s="205">
        <v>196</v>
      </c>
      <c r="S497" s="206">
        <f t="shared" si="7"/>
        <v>189</v>
      </c>
      <c r="T497" s="199">
        <f>IF(P497+Q497+R497=0,"",S497/$S$547*100)</f>
        <v>0.25576658930516744</v>
      </c>
    </row>
    <row r="498" spans="1:20" ht="13.5" customHeight="1" x14ac:dyDescent="0.2">
      <c r="A498" s="1401"/>
      <c r="B498" s="1416"/>
      <c r="C498" s="189" t="s">
        <v>14</v>
      </c>
      <c r="D498" s="190">
        <v>27</v>
      </c>
      <c r="E498" s="190">
        <v>40</v>
      </c>
      <c r="F498" s="190">
        <v>125</v>
      </c>
      <c r="G498" s="190">
        <v>57</v>
      </c>
      <c r="H498" s="190">
        <v>20</v>
      </c>
      <c r="I498" s="190">
        <v>26</v>
      </c>
      <c r="J498" s="202">
        <v>43</v>
      </c>
      <c r="K498" s="228">
        <v>51</v>
      </c>
      <c r="L498" s="228">
        <v>43</v>
      </c>
      <c r="M498" s="228">
        <v>27</v>
      </c>
      <c r="N498" s="228">
        <v>77</v>
      </c>
      <c r="O498" s="204">
        <v>83</v>
      </c>
      <c r="P498" s="204">
        <v>90</v>
      </c>
      <c r="Q498" s="204">
        <v>180</v>
      </c>
      <c r="R498" s="205">
        <v>195</v>
      </c>
      <c r="S498" s="206">
        <f t="shared" si="7"/>
        <v>187.5</v>
      </c>
      <c r="T498" s="199">
        <f>IF(P498+Q498+R498=0,"",S498/$S$548*100)</f>
        <v>0.41451579028817137</v>
      </c>
    </row>
    <row r="499" spans="1:20" ht="13.5" customHeight="1" x14ac:dyDescent="0.2">
      <c r="A499" s="1404" t="s">
        <v>832</v>
      </c>
      <c r="B499" s="1415" t="s">
        <v>833</v>
      </c>
      <c r="C499" s="178" t="s">
        <v>13</v>
      </c>
      <c r="D499" s="190">
        <v>48</v>
      </c>
      <c r="E499" s="190">
        <v>45</v>
      </c>
      <c r="F499" s="190">
        <v>83</v>
      </c>
      <c r="G499" s="190">
        <v>74</v>
      </c>
      <c r="H499" s="190">
        <v>39</v>
      </c>
      <c r="I499" s="190">
        <v>38</v>
      </c>
      <c r="J499" s="202">
        <v>63</v>
      </c>
      <c r="K499" s="228">
        <v>88</v>
      </c>
      <c r="L499" s="228">
        <v>50</v>
      </c>
      <c r="M499" s="228">
        <v>53</v>
      </c>
      <c r="N499" s="228">
        <v>94</v>
      </c>
      <c r="O499" s="204">
        <v>93</v>
      </c>
      <c r="P499" s="204">
        <v>101</v>
      </c>
      <c r="Q499" s="204">
        <v>119</v>
      </c>
      <c r="R499" s="205">
        <v>203</v>
      </c>
      <c r="S499" s="206">
        <f t="shared" si="7"/>
        <v>161</v>
      </c>
      <c r="T499" s="199">
        <f>IF(P499+Q499+R499=0,"",S499/$S$547*100)</f>
        <v>0.21787524274143893</v>
      </c>
    </row>
    <row r="500" spans="1:20" ht="13.5" customHeight="1" x14ac:dyDescent="0.2">
      <c r="A500" s="1401"/>
      <c r="B500" s="1416"/>
      <c r="C500" s="189" t="s">
        <v>14</v>
      </c>
      <c r="D500" s="190">
        <v>48</v>
      </c>
      <c r="E500" s="190">
        <v>45</v>
      </c>
      <c r="F500" s="190">
        <v>82</v>
      </c>
      <c r="G500" s="190">
        <v>74</v>
      </c>
      <c r="H500" s="190">
        <v>39</v>
      </c>
      <c r="I500" s="190">
        <v>37</v>
      </c>
      <c r="J500" s="202">
        <v>63</v>
      </c>
      <c r="K500" s="228">
        <v>88</v>
      </c>
      <c r="L500" s="228">
        <v>50</v>
      </c>
      <c r="M500" s="228">
        <v>53</v>
      </c>
      <c r="N500" s="228">
        <v>94</v>
      </c>
      <c r="O500" s="204">
        <v>93</v>
      </c>
      <c r="P500" s="204">
        <v>101</v>
      </c>
      <c r="Q500" s="204">
        <v>119</v>
      </c>
      <c r="R500" s="205">
        <v>201</v>
      </c>
      <c r="S500" s="206">
        <f t="shared" si="7"/>
        <v>160</v>
      </c>
      <c r="T500" s="199">
        <f>IF(P500+Q500+R500=0,"",S500/$S$548*100)</f>
        <v>0.35372014104590621</v>
      </c>
    </row>
    <row r="501" spans="1:20" ht="13.5" customHeight="1" x14ac:dyDescent="0.2">
      <c r="A501" s="1404" t="s">
        <v>482</v>
      </c>
      <c r="B501" s="1415" t="s">
        <v>834</v>
      </c>
      <c r="C501" s="178" t="s">
        <v>13</v>
      </c>
      <c r="D501" s="190">
        <v>2</v>
      </c>
      <c r="E501" s="190">
        <v>0</v>
      </c>
      <c r="F501" s="190">
        <v>1</v>
      </c>
      <c r="G501" s="190">
        <v>0</v>
      </c>
      <c r="H501" s="190">
        <v>1</v>
      </c>
      <c r="I501" s="190">
        <v>0</v>
      </c>
      <c r="J501" s="202">
        <v>1</v>
      </c>
      <c r="K501" s="228">
        <v>2</v>
      </c>
      <c r="L501" s="228"/>
      <c r="M501" s="228">
        <v>1</v>
      </c>
      <c r="N501" s="228"/>
      <c r="O501" s="204">
        <v>0</v>
      </c>
      <c r="P501" s="204">
        <v>0</v>
      </c>
      <c r="Q501" s="204"/>
      <c r="R501" s="205"/>
      <c r="S501" s="206" t="e">
        <f t="shared" si="7"/>
        <v>#DIV/0!</v>
      </c>
      <c r="T501" s="199" t="str">
        <f>IF(P501+Q501+R501=0,"",S501/$S$547*100)</f>
        <v/>
      </c>
    </row>
    <row r="502" spans="1:20" ht="18" customHeight="1" x14ac:dyDescent="0.2">
      <c r="A502" s="1401"/>
      <c r="B502" s="1416"/>
      <c r="C502" s="189" t="s">
        <v>14</v>
      </c>
      <c r="D502" s="190">
        <v>1</v>
      </c>
      <c r="E502" s="190">
        <v>0</v>
      </c>
      <c r="F502" s="190">
        <v>1</v>
      </c>
      <c r="G502" s="190">
        <v>0</v>
      </c>
      <c r="H502" s="190">
        <v>1</v>
      </c>
      <c r="I502" s="190">
        <v>0</v>
      </c>
      <c r="J502" s="202">
        <v>1</v>
      </c>
      <c r="K502" s="228">
        <v>2</v>
      </c>
      <c r="L502" s="228"/>
      <c r="M502" s="228">
        <v>1</v>
      </c>
      <c r="N502" s="228"/>
      <c r="O502" s="204">
        <v>0</v>
      </c>
      <c r="P502" s="204">
        <v>0</v>
      </c>
      <c r="Q502" s="204"/>
      <c r="R502" s="205"/>
      <c r="S502" s="206" t="e">
        <f t="shared" si="7"/>
        <v>#DIV/0!</v>
      </c>
      <c r="T502" s="199" t="str">
        <f>IF(P502+Q502+R502=0,"",S502/$S$548*100)</f>
        <v/>
      </c>
    </row>
    <row r="503" spans="1:20" ht="13.5" customHeight="1" x14ac:dyDescent="0.2">
      <c r="A503" s="1404" t="s">
        <v>835</v>
      </c>
      <c r="B503" s="1415" t="s">
        <v>836</v>
      </c>
      <c r="C503" s="178" t="s">
        <v>13</v>
      </c>
      <c r="D503" s="190">
        <v>5</v>
      </c>
      <c r="E503" s="190">
        <v>9</v>
      </c>
      <c r="F503" s="190">
        <v>2</v>
      </c>
      <c r="G503" s="190">
        <v>3</v>
      </c>
      <c r="H503" s="190">
        <v>2</v>
      </c>
      <c r="I503" s="190">
        <v>4</v>
      </c>
      <c r="J503" s="202">
        <v>2</v>
      </c>
      <c r="K503" s="228">
        <v>1</v>
      </c>
      <c r="L503" s="228">
        <v>2</v>
      </c>
      <c r="M503" s="228">
        <v>2</v>
      </c>
      <c r="N503" s="228">
        <v>3</v>
      </c>
      <c r="O503" s="204">
        <v>0</v>
      </c>
      <c r="P503" s="204">
        <v>3</v>
      </c>
      <c r="Q503" s="204">
        <v>1</v>
      </c>
      <c r="R503" s="205">
        <v>8</v>
      </c>
      <c r="S503" s="206">
        <f t="shared" si="7"/>
        <v>4.5</v>
      </c>
      <c r="T503" s="199">
        <f>IF(P503+Q503+R503=0,"",S503/$S$547*100)</f>
        <v>6.0896806977420812E-3</v>
      </c>
    </row>
    <row r="504" spans="1:20" ht="13.5" customHeight="1" x14ac:dyDescent="0.2">
      <c r="A504" s="1401"/>
      <c r="B504" s="1416"/>
      <c r="C504" s="189" t="s">
        <v>14</v>
      </c>
      <c r="D504" s="229">
        <v>5</v>
      </c>
      <c r="E504" s="229">
        <v>9</v>
      </c>
      <c r="F504" s="229">
        <v>2</v>
      </c>
      <c r="G504" s="229">
        <v>1</v>
      </c>
      <c r="H504" s="229">
        <v>2</v>
      </c>
      <c r="I504" s="229">
        <v>4</v>
      </c>
      <c r="J504" s="230">
        <v>2</v>
      </c>
      <c r="K504" s="231">
        <v>1</v>
      </c>
      <c r="L504" s="231">
        <v>2</v>
      </c>
      <c r="M504" s="231">
        <v>2</v>
      </c>
      <c r="N504" s="231">
        <v>3</v>
      </c>
      <c r="O504" s="232">
        <v>0</v>
      </c>
      <c r="P504" s="232">
        <v>3</v>
      </c>
      <c r="Q504" s="232">
        <v>1</v>
      </c>
      <c r="R504" s="233">
        <v>8</v>
      </c>
      <c r="S504" s="234">
        <f t="shared" si="7"/>
        <v>4.5</v>
      </c>
      <c r="T504" s="235">
        <f>IF(P504+Q504+R504=0,"",S504/$S$548*100)</f>
        <v>9.9483789669161122E-3</v>
      </c>
    </row>
    <row r="505" spans="1:20" ht="13.5" customHeight="1" x14ac:dyDescent="0.2">
      <c r="A505" s="1404" t="s">
        <v>837</v>
      </c>
      <c r="B505" s="1415" t="s">
        <v>838</v>
      </c>
      <c r="C505" s="189" t="s">
        <v>13</v>
      </c>
      <c r="D505" s="229">
        <v>2</v>
      </c>
      <c r="E505" s="229">
        <v>2</v>
      </c>
      <c r="F505" s="229">
        <v>3</v>
      </c>
      <c r="G505" s="229">
        <v>6</v>
      </c>
      <c r="H505" s="229">
        <v>5</v>
      </c>
      <c r="I505" s="229">
        <v>7</v>
      </c>
      <c r="J505" s="230">
        <v>5</v>
      </c>
      <c r="K505" s="231">
        <v>3</v>
      </c>
      <c r="L505" s="231">
        <v>4</v>
      </c>
      <c r="M505" s="231">
        <v>6</v>
      </c>
      <c r="N505" s="231">
        <v>11</v>
      </c>
      <c r="O505" s="232">
        <v>10</v>
      </c>
      <c r="P505" s="232">
        <v>14</v>
      </c>
      <c r="Q505" s="307">
        <v>2</v>
      </c>
      <c r="R505" s="233">
        <v>3</v>
      </c>
      <c r="S505" s="234">
        <f t="shared" si="7"/>
        <v>2.5</v>
      </c>
      <c r="T505" s="235">
        <f>IF(P505+Q505+R505=0,"",S505/$S$547*100)</f>
        <v>3.3831559431900453E-3</v>
      </c>
    </row>
    <row r="506" spans="1:20" ht="13.5" customHeight="1" thickBot="1" x14ac:dyDescent="0.25">
      <c r="A506" s="1421"/>
      <c r="B506" s="1422"/>
      <c r="C506" s="308" t="s">
        <v>14</v>
      </c>
      <c r="D506" s="207">
        <v>2</v>
      </c>
      <c r="E506" s="207">
        <v>2</v>
      </c>
      <c r="F506" s="207">
        <v>3</v>
      </c>
      <c r="G506" s="207">
        <v>6</v>
      </c>
      <c r="H506" s="207">
        <v>4</v>
      </c>
      <c r="I506" s="207">
        <v>4</v>
      </c>
      <c r="J506" s="208">
        <v>5</v>
      </c>
      <c r="K506" s="236">
        <v>3</v>
      </c>
      <c r="L506" s="236">
        <v>4</v>
      </c>
      <c r="M506" s="236">
        <v>6</v>
      </c>
      <c r="N506" s="236">
        <v>11</v>
      </c>
      <c r="O506" s="210">
        <v>9</v>
      </c>
      <c r="P506" s="210">
        <v>13</v>
      </c>
      <c r="Q506" s="309">
        <v>2</v>
      </c>
      <c r="R506" s="211">
        <v>3</v>
      </c>
      <c r="S506" s="212">
        <f t="shared" si="7"/>
        <v>2.5</v>
      </c>
      <c r="T506" s="213">
        <f>IF(P506+Q506+R506=0,"",S506/$S$548*100)</f>
        <v>5.5268772038422845E-3</v>
      </c>
    </row>
    <row r="507" spans="1:20" ht="13.5" customHeight="1" x14ac:dyDescent="0.2">
      <c r="A507" s="1417" t="s">
        <v>839</v>
      </c>
      <c r="B507" s="1418"/>
      <c r="C507" s="214" t="s">
        <v>13</v>
      </c>
      <c r="D507" s="263">
        <v>33</v>
      </c>
      <c r="E507" s="263">
        <v>33</v>
      </c>
      <c r="F507" s="263">
        <v>44</v>
      </c>
      <c r="G507" s="263">
        <v>47</v>
      </c>
      <c r="H507" s="263">
        <v>23</v>
      </c>
      <c r="I507" s="263">
        <v>10</v>
      </c>
      <c r="J507" s="239">
        <v>26</v>
      </c>
      <c r="K507" s="239">
        <v>150</v>
      </c>
      <c r="L507" s="239">
        <v>146</v>
      </c>
      <c r="M507" s="239">
        <v>50</v>
      </c>
      <c r="N507" s="239">
        <v>0</v>
      </c>
      <c r="O507" s="240">
        <v>5</v>
      </c>
      <c r="P507" s="240">
        <v>5</v>
      </c>
      <c r="Q507" s="240"/>
      <c r="R507" s="241"/>
      <c r="S507" s="305" t="e">
        <f t="shared" si="7"/>
        <v>#DIV/0!</v>
      </c>
      <c r="T507" s="306"/>
    </row>
    <row r="508" spans="1:20" ht="13.5" customHeight="1" thickBot="1" x14ac:dyDescent="0.25">
      <c r="A508" s="1419"/>
      <c r="B508" s="1420"/>
      <c r="C508" s="221" t="s">
        <v>14</v>
      </c>
      <c r="D508" s="264">
        <v>29</v>
      </c>
      <c r="E508" s="264">
        <v>31</v>
      </c>
      <c r="F508" s="264">
        <v>41</v>
      </c>
      <c r="G508" s="264">
        <v>46</v>
      </c>
      <c r="H508" s="264">
        <v>22</v>
      </c>
      <c r="I508" s="264">
        <v>10</v>
      </c>
      <c r="J508" s="245">
        <v>26</v>
      </c>
      <c r="K508" s="245">
        <v>150</v>
      </c>
      <c r="L508" s="245">
        <v>146</v>
      </c>
      <c r="M508" s="245">
        <v>50</v>
      </c>
      <c r="N508" s="245">
        <v>0</v>
      </c>
      <c r="O508" s="246">
        <v>4</v>
      </c>
      <c r="P508" s="246">
        <v>5</v>
      </c>
      <c r="Q508" s="246"/>
      <c r="R508" s="247"/>
      <c r="S508" s="212" t="e">
        <f t="shared" si="7"/>
        <v>#DIV/0!</v>
      </c>
      <c r="T508" s="213"/>
    </row>
    <row r="509" spans="1:20" ht="13.5" customHeight="1" x14ac:dyDescent="0.2">
      <c r="A509" s="1404" t="s">
        <v>840</v>
      </c>
      <c r="B509" s="1415" t="s">
        <v>841</v>
      </c>
      <c r="C509" s="178" t="s">
        <v>13</v>
      </c>
      <c r="D509" s="180">
        <v>0</v>
      </c>
      <c r="E509" s="180">
        <v>0</v>
      </c>
      <c r="F509" s="180">
        <v>0</v>
      </c>
      <c r="G509" s="180">
        <v>1</v>
      </c>
      <c r="H509" s="180">
        <v>0</v>
      </c>
      <c r="I509" s="180">
        <v>0</v>
      </c>
      <c r="J509" s="266">
        <v>0</v>
      </c>
      <c r="K509" s="267"/>
      <c r="L509" s="267"/>
      <c r="M509" s="267"/>
      <c r="N509" s="267"/>
      <c r="O509" s="268"/>
      <c r="P509" s="268"/>
      <c r="Q509" s="268"/>
      <c r="R509" s="269"/>
      <c r="S509" s="270" t="e">
        <f t="shared" si="7"/>
        <v>#DIV/0!</v>
      </c>
      <c r="T509" s="254"/>
    </row>
    <row r="510" spans="1:20" ht="13.5" customHeight="1" x14ac:dyDescent="0.2">
      <c r="A510" s="1401"/>
      <c r="B510" s="1416"/>
      <c r="C510" s="189" t="s">
        <v>14</v>
      </c>
      <c r="D510" s="180">
        <v>0</v>
      </c>
      <c r="E510" s="180">
        <v>0</v>
      </c>
      <c r="F510" s="180">
        <v>0</v>
      </c>
      <c r="G510" s="180">
        <v>1</v>
      </c>
      <c r="H510" s="180">
        <v>0</v>
      </c>
      <c r="I510" s="180">
        <v>0</v>
      </c>
      <c r="J510" s="266">
        <v>0</v>
      </c>
      <c r="K510" s="267"/>
      <c r="L510" s="267"/>
      <c r="M510" s="267"/>
      <c r="N510" s="267"/>
      <c r="O510" s="268"/>
      <c r="P510" s="268"/>
      <c r="Q510" s="268"/>
      <c r="R510" s="269"/>
      <c r="S510" s="270" t="e">
        <f t="shared" si="7"/>
        <v>#DIV/0!</v>
      </c>
      <c r="T510" s="254"/>
    </row>
    <row r="511" spans="1:20" ht="13.5" customHeight="1" x14ac:dyDescent="0.2">
      <c r="A511" s="1404" t="s">
        <v>842</v>
      </c>
      <c r="B511" s="1415" t="s">
        <v>843</v>
      </c>
      <c r="C511" s="178" t="s">
        <v>13</v>
      </c>
      <c r="D511" s="190">
        <v>0</v>
      </c>
      <c r="E511" s="190">
        <v>0</v>
      </c>
      <c r="F511" s="190">
        <v>0</v>
      </c>
      <c r="G511" s="190">
        <v>0</v>
      </c>
      <c r="H511" s="190">
        <v>1</v>
      </c>
      <c r="I511" s="190">
        <v>0</v>
      </c>
      <c r="J511" s="202">
        <v>0</v>
      </c>
      <c r="K511" s="228"/>
      <c r="L511" s="228"/>
      <c r="M511" s="228"/>
      <c r="N511" s="228"/>
      <c r="O511" s="204"/>
      <c r="P511" s="204"/>
      <c r="Q511" s="204"/>
      <c r="R511" s="205"/>
      <c r="S511" s="206" t="e">
        <f t="shared" si="7"/>
        <v>#DIV/0!</v>
      </c>
      <c r="T511" s="199"/>
    </row>
    <row r="512" spans="1:20" ht="13.5" customHeight="1" x14ac:dyDescent="0.2">
      <c r="A512" s="1401"/>
      <c r="B512" s="1416"/>
      <c r="C512" s="189" t="s">
        <v>14</v>
      </c>
      <c r="D512" s="190">
        <v>0</v>
      </c>
      <c r="E512" s="190">
        <v>0</v>
      </c>
      <c r="F512" s="190">
        <v>0</v>
      </c>
      <c r="G512" s="190">
        <v>0</v>
      </c>
      <c r="H512" s="190">
        <v>1</v>
      </c>
      <c r="I512" s="190">
        <v>0</v>
      </c>
      <c r="J512" s="202">
        <v>0</v>
      </c>
      <c r="K512" s="228"/>
      <c r="L512" s="228"/>
      <c r="M512" s="228"/>
      <c r="N512" s="228"/>
      <c r="O512" s="204"/>
      <c r="P512" s="204"/>
      <c r="Q512" s="204"/>
      <c r="R512" s="205"/>
      <c r="S512" s="206" t="e">
        <f t="shared" si="7"/>
        <v>#DIV/0!</v>
      </c>
      <c r="T512" s="199"/>
    </row>
    <row r="513" spans="1:20" ht="15.75" customHeight="1" x14ac:dyDescent="0.2">
      <c r="A513" s="1404" t="s">
        <v>486</v>
      </c>
      <c r="B513" s="1415" t="s">
        <v>844</v>
      </c>
      <c r="C513" s="178" t="s">
        <v>13</v>
      </c>
      <c r="D513" s="190">
        <v>0</v>
      </c>
      <c r="E513" s="190">
        <v>1</v>
      </c>
      <c r="F513" s="190">
        <v>0</v>
      </c>
      <c r="G513" s="190">
        <v>0</v>
      </c>
      <c r="H513" s="190">
        <v>0</v>
      </c>
      <c r="I513" s="190">
        <v>0</v>
      </c>
      <c r="J513" s="202">
        <v>0</v>
      </c>
      <c r="K513" s="228"/>
      <c r="L513" s="228"/>
      <c r="M513" s="228"/>
      <c r="N513" s="228"/>
      <c r="O513" s="204"/>
      <c r="P513" s="204"/>
      <c r="Q513" s="204"/>
      <c r="R513" s="205"/>
      <c r="S513" s="206" t="e">
        <f t="shared" si="7"/>
        <v>#DIV/0!</v>
      </c>
      <c r="T513" s="199"/>
    </row>
    <row r="514" spans="1:20" ht="21" customHeight="1" x14ac:dyDescent="0.2">
      <c r="A514" s="1401"/>
      <c r="B514" s="1416"/>
      <c r="C514" s="189" t="s">
        <v>14</v>
      </c>
      <c r="D514" s="190">
        <v>0</v>
      </c>
      <c r="E514" s="190">
        <v>1</v>
      </c>
      <c r="F514" s="190">
        <v>0</v>
      </c>
      <c r="G514" s="190">
        <v>0</v>
      </c>
      <c r="H514" s="190">
        <v>0</v>
      </c>
      <c r="I514" s="190">
        <v>0</v>
      </c>
      <c r="J514" s="202">
        <v>0</v>
      </c>
      <c r="K514" s="228"/>
      <c r="L514" s="228"/>
      <c r="M514" s="228"/>
      <c r="N514" s="228"/>
      <c r="O514" s="204"/>
      <c r="P514" s="204"/>
      <c r="Q514" s="204"/>
      <c r="R514" s="205"/>
      <c r="S514" s="206" t="e">
        <f t="shared" si="7"/>
        <v>#DIV/0!</v>
      </c>
      <c r="T514" s="199"/>
    </row>
    <row r="515" spans="1:20" ht="13.5" customHeight="1" x14ac:dyDescent="0.2">
      <c r="A515" s="1404" t="s">
        <v>845</v>
      </c>
      <c r="B515" s="1415" t="s">
        <v>846</v>
      </c>
      <c r="C515" s="178" t="s">
        <v>13</v>
      </c>
      <c r="D515" s="190">
        <v>1</v>
      </c>
      <c r="E515" s="190">
        <v>0</v>
      </c>
      <c r="F515" s="190">
        <v>0</v>
      </c>
      <c r="G515" s="190">
        <v>0</v>
      </c>
      <c r="H515" s="190">
        <v>2</v>
      </c>
      <c r="I515" s="190">
        <v>0</v>
      </c>
      <c r="J515" s="202">
        <v>0</v>
      </c>
      <c r="K515" s="228">
        <v>1</v>
      </c>
      <c r="L515" s="228"/>
      <c r="M515" s="228"/>
      <c r="N515" s="228"/>
      <c r="O515" s="204">
        <v>3</v>
      </c>
      <c r="P515" s="204"/>
      <c r="Q515" s="204"/>
      <c r="R515" s="205"/>
      <c r="S515" s="206" t="e">
        <f t="shared" si="7"/>
        <v>#DIV/0!</v>
      </c>
      <c r="T515" s="199"/>
    </row>
    <row r="516" spans="1:20" ht="13.5" customHeight="1" x14ac:dyDescent="0.2">
      <c r="A516" s="1401"/>
      <c r="B516" s="1416"/>
      <c r="C516" s="189" t="s">
        <v>14</v>
      </c>
      <c r="D516" s="190">
        <v>1</v>
      </c>
      <c r="E516" s="190">
        <v>0</v>
      </c>
      <c r="F516" s="190">
        <v>0</v>
      </c>
      <c r="G516" s="190">
        <v>0</v>
      </c>
      <c r="H516" s="190">
        <v>2</v>
      </c>
      <c r="I516" s="190">
        <v>0</v>
      </c>
      <c r="J516" s="202">
        <v>0</v>
      </c>
      <c r="K516" s="228">
        <v>1</v>
      </c>
      <c r="L516" s="228"/>
      <c r="M516" s="228"/>
      <c r="N516" s="228"/>
      <c r="O516" s="204">
        <v>3</v>
      </c>
      <c r="P516" s="204"/>
      <c r="Q516" s="204"/>
      <c r="R516" s="205"/>
      <c r="S516" s="206" t="e">
        <f t="shared" si="7"/>
        <v>#DIV/0!</v>
      </c>
      <c r="T516" s="199"/>
    </row>
    <row r="517" spans="1:20" ht="13.5" customHeight="1" x14ac:dyDescent="0.2">
      <c r="A517" s="1404" t="s">
        <v>847</v>
      </c>
      <c r="B517" s="1415" t="s">
        <v>848</v>
      </c>
      <c r="C517" s="178" t="s">
        <v>13</v>
      </c>
      <c r="D517" s="190"/>
      <c r="E517" s="190"/>
      <c r="F517" s="190"/>
      <c r="G517" s="190"/>
      <c r="H517" s="190"/>
      <c r="I517" s="190"/>
      <c r="J517" s="202"/>
      <c r="K517" s="228"/>
      <c r="L517" s="228"/>
      <c r="M517" s="228">
        <v>1</v>
      </c>
      <c r="N517" s="228"/>
      <c r="O517" s="204"/>
      <c r="P517" s="204"/>
      <c r="Q517" s="204"/>
      <c r="R517" s="205"/>
      <c r="S517" s="206" t="e">
        <f t="shared" ref="S517:S548" si="8">AVERAGE(Q517:R517)</f>
        <v>#DIV/0!</v>
      </c>
      <c r="T517" s="199"/>
    </row>
    <row r="518" spans="1:20" ht="13.5" customHeight="1" x14ac:dyDescent="0.2">
      <c r="A518" s="1401"/>
      <c r="B518" s="1416"/>
      <c r="C518" s="189" t="s">
        <v>14</v>
      </c>
      <c r="D518" s="190"/>
      <c r="E518" s="190"/>
      <c r="F518" s="190"/>
      <c r="G518" s="190"/>
      <c r="H518" s="190"/>
      <c r="I518" s="190"/>
      <c r="J518" s="202"/>
      <c r="K518" s="228"/>
      <c r="L518" s="228"/>
      <c r="M518" s="228">
        <v>1</v>
      </c>
      <c r="N518" s="228"/>
      <c r="O518" s="204"/>
      <c r="P518" s="204"/>
      <c r="Q518" s="204"/>
      <c r="R518" s="205"/>
      <c r="S518" s="206" t="e">
        <f t="shared" si="8"/>
        <v>#DIV/0!</v>
      </c>
      <c r="T518" s="199"/>
    </row>
    <row r="519" spans="1:20" ht="13.5" customHeight="1" x14ac:dyDescent="0.2">
      <c r="A519" s="1404" t="s">
        <v>849</v>
      </c>
      <c r="B519" s="1415" t="s">
        <v>850</v>
      </c>
      <c r="C519" s="178" t="s">
        <v>13</v>
      </c>
      <c r="D519" s="190">
        <v>2</v>
      </c>
      <c r="E519" s="190">
        <v>0</v>
      </c>
      <c r="F519" s="190">
        <v>0</v>
      </c>
      <c r="G519" s="190">
        <v>3</v>
      </c>
      <c r="H519" s="190">
        <v>0</v>
      </c>
      <c r="I519" s="190">
        <v>0</v>
      </c>
      <c r="J519" s="202">
        <v>0</v>
      </c>
      <c r="K519" s="228"/>
      <c r="L519" s="228"/>
      <c r="M519" s="228"/>
      <c r="N519" s="228"/>
      <c r="O519" s="204"/>
      <c r="P519" s="204"/>
      <c r="Q519" s="204"/>
      <c r="R519" s="205"/>
      <c r="S519" s="206" t="e">
        <f t="shared" si="8"/>
        <v>#DIV/0!</v>
      </c>
      <c r="T519" s="199"/>
    </row>
    <row r="520" spans="1:20" ht="13.5" customHeight="1" x14ac:dyDescent="0.2">
      <c r="A520" s="1401"/>
      <c r="B520" s="1416"/>
      <c r="C520" s="189" t="s">
        <v>14</v>
      </c>
      <c r="D520" s="190">
        <v>2</v>
      </c>
      <c r="E520" s="190">
        <v>0</v>
      </c>
      <c r="F520" s="190">
        <v>0</v>
      </c>
      <c r="G520" s="190">
        <v>3</v>
      </c>
      <c r="H520" s="190">
        <v>0</v>
      </c>
      <c r="I520" s="190">
        <v>0</v>
      </c>
      <c r="J520" s="202">
        <v>0</v>
      </c>
      <c r="K520" s="228"/>
      <c r="L520" s="228"/>
      <c r="M520" s="228"/>
      <c r="N520" s="228"/>
      <c r="O520" s="204"/>
      <c r="P520" s="204"/>
      <c r="Q520" s="204"/>
      <c r="R520" s="205"/>
      <c r="S520" s="206" t="e">
        <f t="shared" si="8"/>
        <v>#DIV/0!</v>
      </c>
      <c r="T520" s="199"/>
    </row>
    <row r="521" spans="1:20" ht="13.5" customHeight="1" x14ac:dyDescent="0.2">
      <c r="A521" s="1404" t="s">
        <v>851</v>
      </c>
      <c r="B521" s="1415" t="s">
        <v>852</v>
      </c>
      <c r="C521" s="178" t="s">
        <v>13</v>
      </c>
      <c r="D521" s="190">
        <v>0</v>
      </c>
      <c r="E521" s="190">
        <v>0</v>
      </c>
      <c r="F521" s="190">
        <v>0</v>
      </c>
      <c r="G521" s="190">
        <v>1</v>
      </c>
      <c r="H521" s="190">
        <v>0</v>
      </c>
      <c r="I521" s="190">
        <v>0</v>
      </c>
      <c r="J521" s="202">
        <v>0</v>
      </c>
      <c r="K521" s="228"/>
      <c r="L521" s="228"/>
      <c r="M521" s="228"/>
      <c r="N521" s="228"/>
      <c r="O521" s="204"/>
      <c r="P521" s="204"/>
      <c r="Q521" s="204"/>
      <c r="R521" s="205"/>
      <c r="S521" s="206" t="e">
        <f t="shared" si="8"/>
        <v>#DIV/0!</v>
      </c>
      <c r="T521" s="199"/>
    </row>
    <row r="522" spans="1:20" ht="13.5" customHeight="1" x14ac:dyDescent="0.2">
      <c r="A522" s="1401"/>
      <c r="B522" s="1416"/>
      <c r="C522" s="189" t="s">
        <v>14</v>
      </c>
      <c r="D522" s="190">
        <v>0</v>
      </c>
      <c r="E522" s="190">
        <v>0</v>
      </c>
      <c r="F522" s="190">
        <v>0</v>
      </c>
      <c r="G522" s="190">
        <v>1</v>
      </c>
      <c r="H522" s="190">
        <v>0</v>
      </c>
      <c r="I522" s="190">
        <v>0</v>
      </c>
      <c r="J522" s="202">
        <v>0</v>
      </c>
      <c r="K522" s="228"/>
      <c r="L522" s="228"/>
      <c r="M522" s="228"/>
      <c r="N522" s="228"/>
      <c r="O522" s="204"/>
      <c r="P522" s="204"/>
      <c r="Q522" s="204"/>
      <c r="R522" s="205"/>
      <c r="S522" s="206" t="e">
        <f t="shared" si="8"/>
        <v>#DIV/0!</v>
      </c>
      <c r="T522" s="199"/>
    </row>
    <row r="523" spans="1:20" ht="13.5" customHeight="1" x14ac:dyDescent="0.2">
      <c r="A523" s="1404" t="s">
        <v>853</v>
      </c>
      <c r="B523" s="1415" t="s">
        <v>854</v>
      </c>
      <c r="C523" s="178" t="s">
        <v>13</v>
      </c>
      <c r="D523" s="190">
        <v>0</v>
      </c>
      <c r="E523" s="190">
        <v>1</v>
      </c>
      <c r="F523" s="190">
        <v>0</v>
      </c>
      <c r="G523" s="190">
        <v>1</v>
      </c>
      <c r="H523" s="190">
        <v>0</v>
      </c>
      <c r="I523" s="190">
        <v>0</v>
      </c>
      <c r="J523" s="202">
        <v>0</v>
      </c>
      <c r="K523" s="228"/>
      <c r="L523" s="228"/>
      <c r="M523" s="228"/>
      <c r="N523" s="228"/>
      <c r="O523" s="204"/>
      <c r="P523" s="204">
        <v>1</v>
      </c>
      <c r="Q523" s="204"/>
      <c r="R523" s="205"/>
      <c r="S523" s="206" t="e">
        <f t="shared" si="8"/>
        <v>#DIV/0!</v>
      </c>
      <c r="T523" s="199"/>
    </row>
    <row r="524" spans="1:20" ht="13.5" customHeight="1" x14ac:dyDescent="0.2">
      <c r="A524" s="1401"/>
      <c r="B524" s="1416"/>
      <c r="C524" s="189" t="s">
        <v>14</v>
      </c>
      <c r="D524" s="190">
        <v>0</v>
      </c>
      <c r="E524" s="190">
        <v>1</v>
      </c>
      <c r="F524" s="190">
        <v>0</v>
      </c>
      <c r="G524" s="190">
        <v>1</v>
      </c>
      <c r="H524" s="190">
        <v>0</v>
      </c>
      <c r="I524" s="190">
        <v>0</v>
      </c>
      <c r="J524" s="202">
        <v>0</v>
      </c>
      <c r="K524" s="228"/>
      <c r="L524" s="228"/>
      <c r="M524" s="228"/>
      <c r="N524" s="228"/>
      <c r="O524" s="204"/>
      <c r="P524" s="204">
        <v>1</v>
      </c>
      <c r="Q524" s="204"/>
      <c r="R524" s="205"/>
      <c r="S524" s="206" t="e">
        <f t="shared" si="8"/>
        <v>#DIV/0!</v>
      </c>
      <c r="T524" s="199"/>
    </row>
    <row r="525" spans="1:20" ht="13.5" customHeight="1" x14ac:dyDescent="0.2">
      <c r="A525" s="1404" t="s">
        <v>855</v>
      </c>
      <c r="B525" s="1415" t="s">
        <v>856</v>
      </c>
      <c r="C525" s="178" t="s">
        <v>13</v>
      </c>
      <c r="D525" s="190">
        <v>1</v>
      </c>
      <c r="E525" s="190">
        <v>0</v>
      </c>
      <c r="F525" s="190">
        <v>0</v>
      </c>
      <c r="G525" s="190">
        <v>0</v>
      </c>
      <c r="H525" s="190">
        <v>0</v>
      </c>
      <c r="I525" s="190">
        <v>0</v>
      </c>
      <c r="J525" s="202">
        <v>0</v>
      </c>
      <c r="K525" s="228"/>
      <c r="L525" s="228"/>
      <c r="M525" s="228"/>
      <c r="N525" s="228"/>
      <c r="O525" s="204"/>
      <c r="P525" s="204"/>
      <c r="Q525" s="204"/>
      <c r="R525" s="205"/>
      <c r="S525" s="206" t="e">
        <f t="shared" si="8"/>
        <v>#DIV/0!</v>
      </c>
      <c r="T525" s="199"/>
    </row>
    <row r="526" spans="1:20" ht="13.5" customHeight="1" x14ac:dyDescent="0.2">
      <c r="A526" s="1401"/>
      <c r="B526" s="1416"/>
      <c r="C526" s="189" t="s">
        <v>14</v>
      </c>
      <c r="D526" s="190">
        <v>1</v>
      </c>
      <c r="E526" s="190">
        <v>0</v>
      </c>
      <c r="F526" s="190">
        <v>0</v>
      </c>
      <c r="G526" s="190">
        <v>0</v>
      </c>
      <c r="H526" s="190">
        <v>0</v>
      </c>
      <c r="I526" s="190">
        <v>0</v>
      </c>
      <c r="J526" s="202">
        <v>0</v>
      </c>
      <c r="K526" s="228"/>
      <c r="L526" s="228"/>
      <c r="M526" s="228"/>
      <c r="N526" s="228"/>
      <c r="O526" s="204"/>
      <c r="P526" s="204"/>
      <c r="Q526" s="204"/>
      <c r="R526" s="205"/>
      <c r="S526" s="206" t="e">
        <f t="shared" si="8"/>
        <v>#DIV/0!</v>
      </c>
      <c r="T526" s="199"/>
    </row>
    <row r="527" spans="1:20" ht="13.5" customHeight="1" x14ac:dyDescent="0.2">
      <c r="A527" s="1404" t="s">
        <v>857</v>
      </c>
      <c r="B527" s="1415" t="s">
        <v>858</v>
      </c>
      <c r="C527" s="178" t="s">
        <v>13</v>
      </c>
      <c r="D527" s="190">
        <v>6</v>
      </c>
      <c r="E527" s="190">
        <v>1</v>
      </c>
      <c r="F527" s="190">
        <v>1</v>
      </c>
      <c r="G527" s="190">
        <v>11</v>
      </c>
      <c r="H527" s="190">
        <v>0</v>
      </c>
      <c r="I527" s="190">
        <v>5</v>
      </c>
      <c r="J527" s="202">
        <v>19</v>
      </c>
      <c r="K527" s="228">
        <v>144</v>
      </c>
      <c r="L527" s="228">
        <v>133</v>
      </c>
      <c r="M527" s="228">
        <v>48</v>
      </c>
      <c r="N527" s="228"/>
      <c r="O527" s="204"/>
      <c r="P527" s="204"/>
      <c r="Q527" s="204"/>
      <c r="R527" s="205"/>
      <c r="S527" s="206" t="e">
        <f t="shared" si="8"/>
        <v>#DIV/0!</v>
      </c>
      <c r="T527" s="199"/>
    </row>
    <row r="528" spans="1:20" ht="13.5" customHeight="1" x14ac:dyDescent="0.2">
      <c r="A528" s="1401"/>
      <c r="B528" s="1416"/>
      <c r="C528" s="189" t="s">
        <v>14</v>
      </c>
      <c r="D528" s="190">
        <v>6</v>
      </c>
      <c r="E528" s="190">
        <v>1</v>
      </c>
      <c r="F528" s="190">
        <v>1</v>
      </c>
      <c r="G528" s="190">
        <v>11</v>
      </c>
      <c r="H528" s="190">
        <v>0</v>
      </c>
      <c r="I528" s="190">
        <v>5</v>
      </c>
      <c r="J528" s="202">
        <v>19</v>
      </c>
      <c r="K528" s="228">
        <v>144</v>
      </c>
      <c r="L528" s="228">
        <v>133</v>
      </c>
      <c r="M528" s="228">
        <v>48</v>
      </c>
      <c r="N528" s="228"/>
      <c r="O528" s="204"/>
      <c r="P528" s="204"/>
      <c r="Q528" s="204"/>
      <c r="R528" s="205"/>
      <c r="S528" s="206" t="e">
        <f t="shared" si="8"/>
        <v>#DIV/0!</v>
      </c>
      <c r="T528" s="199"/>
    </row>
    <row r="529" spans="1:20" ht="13.5" customHeight="1" x14ac:dyDescent="0.2">
      <c r="A529" s="1404" t="s">
        <v>859</v>
      </c>
      <c r="B529" s="1415" t="s">
        <v>860</v>
      </c>
      <c r="C529" s="178" t="s">
        <v>13</v>
      </c>
      <c r="D529" s="190">
        <v>0</v>
      </c>
      <c r="E529" s="190">
        <v>3</v>
      </c>
      <c r="F529" s="190">
        <v>1</v>
      </c>
      <c r="G529" s="190">
        <v>1</v>
      </c>
      <c r="H529" s="190">
        <v>0</v>
      </c>
      <c r="I529" s="190">
        <v>0</v>
      </c>
      <c r="J529" s="202">
        <v>0</v>
      </c>
      <c r="K529" s="228"/>
      <c r="L529" s="228">
        <v>6</v>
      </c>
      <c r="M529" s="228"/>
      <c r="N529" s="228"/>
      <c r="O529" s="204"/>
      <c r="P529" s="204"/>
      <c r="Q529" s="204"/>
      <c r="R529" s="205"/>
      <c r="S529" s="206" t="e">
        <f t="shared" si="8"/>
        <v>#DIV/0!</v>
      </c>
      <c r="T529" s="199"/>
    </row>
    <row r="530" spans="1:20" ht="13.5" customHeight="1" x14ac:dyDescent="0.2">
      <c r="A530" s="1401"/>
      <c r="B530" s="1416"/>
      <c r="C530" s="189" t="s">
        <v>14</v>
      </c>
      <c r="D530" s="190">
        <v>0</v>
      </c>
      <c r="E530" s="190">
        <v>3</v>
      </c>
      <c r="F530" s="190">
        <v>1</v>
      </c>
      <c r="G530" s="190">
        <v>1</v>
      </c>
      <c r="H530" s="190">
        <v>0</v>
      </c>
      <c r="I530" s="190">
        <v>0</v>
      </c>
      <c r="J530" s="202">
        <v>0</v>
      </c>
      <c r="K530" s="228"/>
      <c r="L530" s="228">
        <v>6</v>
      </c>
      <c r="M530" s="228"/>
      <c r="N530" s="228"/>
      <c r="O530" s="204"/>
      <c r="P530" s="204"/>
      <c r="Q530" s="204"/>
      <c r="R530" s="205"/>
      <c r="S530" s="206" t="e">
        <f t="shared" si="8"/>
        <v>#DIV/0!</v>
      </c>
      <c r="T530" s="199"/>
    </row>
    <row r="531" spans="1:20" ht="13.5" customHeight="1" x14ac:dyDescent="0.2">
      <c r="A531" s="1404" t="s">
        <v>861</v>
      </c>
      <c r="B531" s="1415" t="s">
        <v>862</v>
      </c>
      <c r="C531" s="178" t="s">
        <v>13</v>
      </c>
      <c r="D531" s="190">
        <v>16</v>
      </c>
      <c r="E531" s="190">
        <v>20</v>
      </c>
      <c r="F531" s="190">
        <v>28</v>
      </c>
      <c r="G531" s="190">
        <v>23</v>
      </c>
      <c r="H531" s="190">
        <v>11</v>
      </c>
      <c r="I531" s="190">
        <v>5</v>
      </c>
      <c r="J531" s="202">
        <v>7</v>
      </c>
      <c r="K531" s="228">
        <v>4</v>
      </c>
      <c r="L531" s="228">
        <v>3</v>
      </c>
      <c r="M531" s="228">
        <v>1</v>
      </c>
      <c r="N531" s="228"/>
      <c r="O531" s="204">
        <v>1</v>
      </c>
      <c r="P531" s="204">
        <v>2</v>
      </c>
      <c r="Q531" s="204"/>
      <c r="R531" s="205"/>
      <c r="S531" s="206" t="e">
        <f t="shared" si="8"/>
        <v>#DIV/0!</v>
      </c>
      <c r="T531" s="199"/>
    </row>
    <row r="532" spans="1:20" ht="13.5" customHeight="1" x14ac:dyDescent="0.2">
      <c r="A532" s="1401"/>
      <c r="B532" s="1416"/>
      <c r="C532" s="189" t="s">
        <v>14</v>
      </c>
      <c r="D532" s="190">
        <v>16</v>
      </c>
      <c r="E532" s="190">
        <v>20</v>
      </c>
      <c r="F532" s="190">
        <v>28</v>
      </c>
      <c r="G532" s="190">
        <v>23</v>
      </c>
      <c r="H532" s="190">
        <v>11</v>
      </c>
      <c r="I532" s="190">
        <v>5</v>
      </c>
      <c r="J532" s="202">
        <v>7</v>
      </c>
      <c r="K532" s="228">
        <v>4</v>
      </c>
      <c r="L532" s="228">
        <v>3</v>
      </c>
      <c r="M532" s="228">
        <v>1</v>
      </c>
      <c r="N532" s="228"/>
      <c r="O532" s="204">
        <v>1</v>
      </c>
      <c r="P532" s="204">
        <v>2</v>
      </c>
      <c r="Q532" s="204"/>
      <c r="R532" s="205"/>
      <c r="S532" s="206" t="e">
        <f t="shared" si="8"/>
        <v>#DIV/0!</v>
      </c>
      <c r="T532" s="199"/>
    </row>
    <row r="533" spans="1:20" ht="13.5" customHeight="1" x14ac:dyDescent="0.2">
      <c r="A533" s="1404" t="s">
        <v>863</v>
      </c>
      <c r="B533" s="1415" t="s">
        <v>864</v>
      </c>
      <c r="C533" s="178" t="s">
        <v>13</v>
      </c>
      <c r="D533" s="190">
        <v>0</v>
      </c>
      <c r="E533" s="190">
        <v>0</v>
      </c>
      <c r="F533" s="190">
        <v>0</v>
      </c>
      <c r="G533" s="190">
        <v>1</v>
      </c>
      <c r="H533" s="190">
        <v>0</v>
      </c>
      <c r="I533" s="190">
        <v>0</v>
      </c>
      <c r="J533" s="202">
        <v>0</v>
      </c>
      <c r="K533" s="228"/>
      <c r="L533" s="228"/>
      <c r="M533" s="228"/>
      <c r="N533" s="228"/>
      <c r="O533" s="204"/>
      <c r="P533" s="204"/>
      <c r="Q533" s="204"/>
      <c r="R533" s="205"/>
      <c r="S533" s="206" t="e">
        <f t="shared" si="8"/>
        <v>#DIV/0!</v>
      </c>
      <c r="T533" s="199"/>
    </row>
    <row r="534" spans="1:20" ht="13.5" customHeight="1" x14ac:dyDescent="0.2">
      <c r="A534" s="1401"/>
      <c r="B534" s="1416"/>
      <c r="C534" s="189" t="s">
        <v>14</v>
      </c>
      <c r="D534" s="190">
        <v>0</v>
      </c>
      <c r="E534" s="190">
        <v>0</v>
      </c>
      <c r="F534" s="190">
        <v>0</v>
      </c>
      <c r="G534" s="190">
        <v>1</v>
      </c>
      <c r="H534" s="190">
        <v>0</v>
      </c>
      <c r="I534" s="190">
        <v>0</v>
      </c>
      <c r="J534" s="202">
        <v>0</v>
      </c>
      <c r="K534" s="228"/>
      <c r="L534" s="228"/>
      <c r="M534" s="228"/>
      <c r="N534" s="228"/>
      <c r="O534" s="204"/>
      <c r="P534" s="204"/>
      <c r="Q534" s="204"/>
      <c r="R534" s="205"/>
      <c r="S534" s="206" t="e">
        <f t="shared" si="8"/>
        <v>#DIV/0!</v>
      </c>
      <c r="T534" s="199"/>
    </row>
    <row r="535" spans="1:20" ht="13.5" customHeight="1" x14ac:dyDescent="0.2">
      <c r="A535" s="1404" t="s">
        <v>865</v>
      </c>
      <c r="B535" s="1415" t="s">
        <v>866</v>
      </c>
      <c r="C535" s="178" t="s">
        <v>13</v>
      </c>
      <c r="D535" s="190">
        <v>1</v>
      </c>
      <c r="E535" s="190">
        <v>2</v>
      </c>
      <c r="F535" s="190">
        <v>6</v>
      </c>
      <c r="G535" s="190">
        <v>2</v>
      </c>
      <c r="H535" s="190">
        <v>5</v>
      </c>
      <c r="I535" s="190">
        <v>0</v>
      </c>
      <c r="J535" s="202">
        <v>0</v>
      </c>
      <c r="K535" s="228"/>
      <c r="L535" s="228">
        <v>1</v>
      </c>
      <c r="M535" s="228"/>
      <c r="N535" s="228"/>
      <c r="O535" s="204"/>
      <c r="P535" s="204"/>
      <c r="Q535" s="204"/>
      <c r="R535" s="205"/>
      <c r="S535" s="206" t="e">
        <f t="shared" si="8"/>
        <v>#DIV/0!</v>
      </c>
      <c r="T535" s="199"/>
    </row>
    <row r="536" spans="1:20" ht="13.5" customHeight="1" x14ac:dyDescent="0.2">
      <c r="A536" s="1401"/>
      <c r="B536" s="1416"/>
      <c r="C536" s="189" t="s">
        <v>14</v>
      </c>
      <c r="D536" s="190">
        <v>1</v>
      </c>
      <c r="E536" s="190">
        <v>2</v>
      </c>
      <c r="F536" s="190">
        <v>6</v>
      </c>
      <c r="G536" s="190">
        <v>2</v>
      </c>
      <c r="H536" s="190">
        <v>5</v>
      </c>
      <c r="I536" s="190">
        <v>0</v>
      </c>
      <c r="J536" s="202">
        <v>0</v>
      </c>
      <c r="K536" s="228"/>
      <c r="L536" s="228">
        <v>1</v>
      </c>
      <c r="M536" s="228"/>
      <c r="N536" s="228"/>
      <c r="O536" s="204"/>
      <c r="P536" s="204"/>
      <c r="Q536" s="204"/>
      <c r="R536" s="205"/>
      <c r="S536" s="206" t="e">
        <f t="shared" si="8"/>
        <v>#DIV/0!</v>
      </c>
      <c r="T536" s="199"/>
    </row>
    <row r="537" spans="1:20" ht="13.5" customHeight="1" x14ac:dyDescent="0.2">
      <c r="A537" s="1404" t="s">
        <v>867</v>
      </c>
      <c r="B537" s="1415" t="s">
        <v>868</v>
      </c>
      <c r="C537" s="178" t="s">
        <v>13</v>
      </c>
      <c r="D537" s="190">
        <v>0</v>
      </c>
      <c r="E537" s="190">
        <v>2</v>
      </c>
      <c r="F537" s="190">
        <v>5</v>
      </c>
      <c r="G537" s="190">
        <v>0</v>
      </c>
      <c r="H537" s="190">
        <v>1</v>
      </c>
      <c r="I537" s="190">
        <v>0</v>
      </c>
      <c r="J537" s="202">
        <v>0</v>
      </c>
      <c r="K537" s="228"/>
      <c r="L537" s="228">
        <v>1</v>
      </c>
      <c r="M537" s="228"/>
      <c r="N537" s="228"/>
      <c r="O537" s="204"/>
      <c r="P537" s="204"/>
      <c r="Q537" s="204"/>
      <c r="R537" s="205"/>
      <c r="S537" s="206" t="e">
        <f t="shared" si="8"/>
        <v>#DIV/0!</v>
      </c>
      <c r="T537" s="199"/>
    </row>
    <row r="538" spans="1:20" ht="13.5" customHeight="1" x14ac:dyDescent="0.2">
      <c r="A538" s="1401"/>
      <c r="B538" s="1416"/>
      <c r="C538" s="189" t="s">
        <v>14</v>
      </c>
      <c r="D538" s="190">
        <v>0</v>
      </c>
      <c r="E538" s="190">
        <v>2</v>
      </c>
      <c r="F538" s="190">
        <v>4</v>
      </c>
      <c r="G538" s="190">
        <v>0</v>
      </c>
      <c r="H538" s="190">
        <v>1</v>
      </c>
      <c r="I538" s="190">
        <v>0</v>
      </c>
      <c r="J538" s="202">
        <v>0</v>
      </c>
      <c r="K538" s="228"/>
      <c r="L538" s="228">
        <v>1</v>
      </c>
      <c r="M538" s="228"/>
      <c r="N538" s="228"/>
      <c r="O538" s="204"/>
      <c r="P538" s="204"/>
      <c r="Q538" s="204"/>
      <c r="R538" s="205"/>
      <c r="S538" s="206" t="e">
        <f t="shared" si="8"/>
        <v>#DIV/0!</v>
      </c>
      <c r="T538" s="199"/>
    </row>
    <row r="539" spans="1:20" ht="13.5" customHeight="1" x14ac:dyDescent="0.2">
      <c r="A539" s="1404" t="s">
        <v>869</v>
      </c>
      <c r="B539" s="1415" t="s">
        <v>870</v>
      </c>
      <c r="C539" s="178" t="s">
        <v>13</v>
      </c>
      <c r="D539" s="190">
        <v>6</v>
      </c>
      <c r="E539" s="190">
        <v>3</v>
      </c>
      <c r="F539" s="190">
        <v>2</v>
      </c>
      <c r="G539" s="190">
        <v>1</v>
      </c>
      <c r="H539" s="190">
        <v>3</v>
      </c>
      <c r="I539" s="190">
        <v>0</v>
      </c>
      <c r="J539" s="202">
        <v>0</v>
      </c>
      <c r="K539" s="228"/>
      <c r="L539" s="228">
        <v>1</v>
      </c>
      <c r="M539" s="228"/>
      <c r="N539" s="228"/>
      <c r="O539" s="204">
        <v>1</v>
      </c>
      <c r="P539" s="204">
        <v>1</v>
      </c>
      <c r="Q539" s="204"/>
      <c r="R539" s="205"/>
      <c r="S539" s="206" t="e">
        <f t="shared" si="8"/>
        <v>#DIV/0!</v>
      </c>
      <c r="T539" s="199"/>
    </row>
    <row r="540" spans="1:20" ht="13.5" customHeight="1" x14ac:dyDescent="0.2">
      <c r="A540" s="1401"/>
      <c r="B540" s="1416"/>
      <c r="C540" s="189" t="s">
        <v>14</v>
      </c>
      <c r="D540" s="190">
        <v>2</v>
      </c>
      <c r="E540" s="190">
        <v>1</v>
      </c>
      <c r="F540" s="190">
        <v>0</v>
      </c>
      <c r="G540" s="190">
        <v>0</v>
      </c>
      <c r="H540" s="190">
        <v>2</v>
      </c>
      <c r="I540" s="190">
        <v>0</v>
      </c>
      <c r="J540" s="202">
        <v>0</v>
      </c>
      <c r="K540" s="228"/>
      <c r="L540" s="228">
        <v>1</v>
      </c>
      <c r="M540" s="228"/>
      <c r="N540" s="228"/>
      <c r="O540" s="204">
        <v>0</v>
      </c>
      <c r="P540" s="204">
        <v>1</v>
      </c>
      <c r="Q540" s="204"/>
      <c r="R540" s="205"/>
      <c r="S540" s="206" t="e">
        <f t="shared" si="8"/>
        <v>#DIV/0!</v>
      </c>
      <c r="T540" s="199"/>
    </row>
    <row r="541" spans="1:20" ht="13.5" customHeight="1" x14ac:dyDescent="0.2">
      <c r="A541" s="1404" t="s">
        <v>871</v>
      </c>
      <c r="B541" s="1415" t="s">
        <v>872</v>
      </c>
      <c r="C541" s="178" t="s">
        <v>13</v>
      </c>
      <c r="D541" s="190">
        <v>0</v>
      </c>
      <c r="E541" s="190">
        <v>0</v>
      </c>
      <c r="F541" s="190">
        <v>0</v>
      </c>
      <c r="G541" s="190">
        <v>2</v>
      </c>
      <c r="H541" s="190">
        <v>0</v>
      </c>
      <c r="I541" s="190">
        <v>0</v>
      </c>
      <c r="J541" s="202">
        <v>0</v>
      </c>
      <c r="K541" s="228">
        <v>1</v>
      </c>
      <c r="L541" s="228"/>
      <c r="M541" s="228"/>
      <c r="N541" s="228"/>
      <c r="O541" s="204"/>
      <c r="P541" s="204">
        <v>1</v>
      </c>
      <c r="Q541" s="204"/>
      <c r="R541" s="205"/>
      <c r="S541" s="206" t="e">
        <f t="shared" si="8"/>
        <v>#DIV/0!</v>
      </c>
      <c r="T541" s="199"/>
    </row>
    <row r="542" spans="1:20" ht="13.5" customHeight="1" x14ac:dyDescent="0.2">
      <c r="A542" s="1401"/>
      <c r="B542" s="1416"/>
      <c r="C542" s="189" t="s">
        <v>14</v>
      </c>
      <c r="D542" s="190">
        <v>0</v>
      </c>
      <c r="E542" s="190">
        <v>0</v>
      </c>
      <c r="F542" s="190">
        <v>0</v>
      </c>
      <c r="G542" s="190">
        <v>2</v>
      </c>
      <c r="H542" s="190">
        <v>0</v>
      </c>
      <c r="I542" s="190">
        <v>0</v>
      </c>
      <c r="J542" s="202">
        <v>0</v>
      </c>
      <c r="K542" s="228">
        <v>1</v>
      </c>
      <c r="L542" s="228"/>
      <c r="M542" s="228"/>
      <c r="N542" s="228"/>
      <c r="O542" s="204"/>
      <c r="P542" s="204">
        <v>1</v>
      </c>
      <c r="Q542" s="204"/>
      <c r="R542" s="205"/>
      <c r="S542" s="206" t="e">
        <f t="shared" si="8"/>
        <v>#DIV/0!</v>
      </c>
      <c r="T542" s="199"/>
    </row>
    <row r="543" spans="1:20" ht="15.75" customHeight="1" x14ac:dyDescent="0.2">
      <c r="A543" s="1404" t="s">
        <v>873</v>
      </c>
      <c r="B543" s="1415" t="s">
        <v>874</v>
      </c>
      <c r="C543" s="178" t="s">
        <v>13</v>
      </c>
      <c r="D543" s="190">
        <v>0</v>
      </c>
      <c r="E543" s="190">
        <v>0</v>
      </c>
      <c r="F543" s="190">
        <v>1</v>
      </c>
      <c r="G543" s="190">
        <v>0</v>
      </c>
      <c r="H543" s="190">
        <v>0</v>
      </c>
      <c r="I543" s="190">
        <v>0</v>
      </c>
      <c r="J543" s="202">
        <v>0</v>
      </c>
      <c r="K543" s="228"/>
      <c r="L543" s="228">
        <v>1</v>
      </c>
      <c r="M543" s="228"/>
      <c r="N543" s="228"/>
      <c r="O543" s="204"/>
      <c r="P543" s="204"/>
      <c r="Q543" s="204"/>
      <c r="R543" s="205"/>
      <c r="S543" s="206" t="e">
        <f t="shared" si="8"/>
        <v>#DIV/0!</v>
      </c>
      <c r="T543" s="199" t="str">
        <f>IF(P543+Q543+R543=0,"",S543/$S$547*100)</f>
        <v/>
      </c>
    </row>
    <row r="544" spans="1:20" ht="15.75" customHeight="1" x14ac:dyDescent="0.2">
      <c r="A544" s="1401"/>
      <c r="B544" s="1416"/>
      <c r="C544" s="189" t="s">
        <v>14</v>
      </c>
      <c r="D544" s="190">
        <v>0</v>
      </c>
      <c r="E544" s="190">
        <v>0</v>
      </c>
      <c r="F544" s="190">
        <v>1</v>
      </c>
      <c r="G544" s="190">
        <v>0</v>
      </c>
      <c r="H544" s="190">
        <v>0</v>
      </c>
      <c r="I544" s="190">
        <v>0</v>
      </c>
      <c r="J544" s="202">
        <v>0</v>
      </c>
      <c r="K544" s="228"/>
      <c r="L544" s="228">
        <v>1</v>
      </c>
      <c r="M544" s="228"/>
      <c r="N544" s="228"/>
      <c r="O544" s="204"/>
      <c r="P544" s="204"/>
      <c r="Q544" s="204"/>
      <c r="R544" s="205"/>
      <c r="S544" s="206" t="e">
        <f t="shared" si="8"/>
        <v>#DIV/0!</v>
      </c>
      <c r="T544" s="199" t="str">
        <f>IF(P544+Q544+R544=0,"",S544/$S$548*100)</f>
        <v/>
      </c>
    </row>
    <row r="545" spans="1:22" ht="13.5" customHeight="1" x14ac:dyDescent="0.2">
      <c r="A545" s="1432" t="s">
        <v>875</v>
      </c>
      <c r="B545" s="1433"/>
      <c r="C545" s="178" t="s">
        <v>13</v>
      </c>
      <c r="D545" s="311">
        <v>120</v>
      </c>
      <c r="E545" s="311">
        <v>148</v>
      </c>
      <c r="F545" s="311">
        <v>278</v>
      </c>
      <c r="G545" s="311">
        <v>361</v>
      </c>
      <c r="H545" s="311">
        <v>357</v>
      </c>
      <c r="I545" s="311">
        <v>214</v>
      </c>
      <c r="J545" s="312">
        <v>109</v>
      </c>
      <c r="K545" s="277">
        <v>229</v>
      </c>
      <c r="L545" s="277">
        <v>257</v>
      </c>
      <c r="M545" s="277">
        <v>203</v>
      </c>
      <c r="N545" s="277">
        <v>255</v>
      </c>
      <c r="O545" s="313">
        <v>227</v>
      </c>
      <c r="P545" s="313">
        <v>194</v>
      </c>
      <c r="Q545" s="313">
        <v>331</v>
      </c>
      <c r="R545" s="314">
        <v>202</v>
      </c>
      <c r="S545" s="315">
        <f t="shared" si="8"/>
        <v>266.5</v>
      </c>
      <c r="T545" s="199">
        <f>IF(P545+Q545+R545=0,"",S545/$S$547*100)</f>
        <v>0.36064442354405885</v>
      </c>
    </row>
    <row r="546" spans="1:22" ht="13.5" customHeight="1" thickBot="1" x14ac:dyDescent="0.25">
      <c r="A546" s="1434"/>
      <c r="B546" s="1435"/>
      <c r="C546" s="189" t="s">
        <v>14</v>
      </c>
      <c r="D546" s="316">
        <v>121</v>
      </c>
      <c r="E546" s="316">
        <v>148</v>
      </c>
      <c r="F546" s="316">
        <v>277</v>
      </c>
      <c r="G546" s="316">
        <v>361</v>
      </c>
      <c r="H546" s="316">
        <v>358</v>
      </c>
      <c r="I546" s="316">
        <v>215</v>
      </c>
      <c r="J546" s="317">
        <v>110</v>
      </c>
      <c r="K546" s="318">
        <v>230</v>
      </c>
      <c r="L546" s="318">
        <v>257</v>
      </c>
      <c r="M546" s="318">
        <v>203</v>
      </c>
      <c r="N546" s="318">
        <v>255</v>
      </c>
      <c r="O546" s="319">
        <v>227</v>
      </c>
      <c r="P546" s="319">
        <v>194</v>
      </c>
      <c r="Q546" s="319">
        <v>331</v>
      </c>
      <c r="R546" s="320">
        <v>202</v>
      </c>
      <c r="S546" s="321">
        <f t="shared" si="8"/>
        <v>266.5</v>
      </c>
      <c r="T546" s="213">
        <f>IF(P546+Q546+R546=0,"",S546/$S$548*100)</f>
        <v>0.58916510992958759</v>
      </c>
    </row>
    <row r="547" spans="1:22" ht="13.5" thickBot="1" x14ac:dyDescent="0.25">
      <c r="A547" s="1436" t="s">
        <v>491</v>
      </c>
      <c r="B547" s="1437"/>
      <c r="C547" s="167" t="s">
        <v>13</v>
      </c>
      <c r="D547" s="322">
        <v>56105</v>
      </c>
      <c r="E547" s="322">
        <v>58190</v>
      </c>
      <c r="F547" s="322">
        <v>68378</v>
      </c>
      <c r="G547" s="322">
        <v>78351</v>
      </c>
      <c r="H547" s="322">
        <v>77905</v>
      </c>
      <c r="I547" s="322">
        <v>80377</v>
      </c>
      <c r="J547" s="323">
        <v>85416</v>
      </c>
      <c r="K547" s="324">
        <v>79949</v>
      </c>
      <c r="L547" s="324">
        <v>81049</v>
      </c>
      <c r="M547" s="324">
        <v>75857</v>
      </c>
      <c r="N547" s="324">
        <v>74571</v>
      </c>
      <c r="O547" s="325">
        <v>73497</v>
      </c>
      <c r="P547" s="325">
        <v>73328</v>
      </c>
      <c r="Q547" s="325">
        <v>75620</v>
      </c>
      <c r="R547" s="326">
        <v>72171</v>
      </c>
      <c r="S547" s="327">
        <f t="shared" si="8"/>
        <v>73895.5</v>
      </c>
      <c r="T547" s="328">
        <f>IF(P547+Q547+R547=0,"",S547/$S$547*100)</f>
        <v>100</v>
      </c>
    </row>
    <row r="548" spans="1:22" ht="13.5" thickBot="1" x14ac:dyDescent="0.25">
      <c r="A548" s="1438"/>
      <c r="B548" s="1439"/>
      <c r="C548" s="167" t="s">
        <v>14</v>
      </c>
      <c r="D548" s="322">
        <v>39459</v>
      </c>
      <c r="E548" s="322">
        <v>43163</v>
      </c>
      <c r="F548" s="322">
        <v>48417</v>
      </c>
      <c r="G548" s="322">
        <v>52318</v>
      </c>
      <c r="H548" s="322">
        <v>51356</v>
      </c>
      <c r="I548" s="322">
        <v>51186</v>
      </c>
      <c r="J548" s="323">
        <v>54433</v>
      </c>
      <c r="K548" s="324">
        <v>53622</v>
      </c>
      <c r="L548" s="324">
        <v>54776</v>
      </c>
      <c r="M548" s="324">
        <v>50710</v>
      </c>
      <c r="N548" s="324">
        <v>51295</v>
      </c>
      <c r="O548" s="325">
        <v>49942</v>
      </c>
      <c r="P548" s="325">
        <v>48905</v>
      </c>
      <c r="Q548" s="325">
        <v>47858</v>
      </c>
      <c r="R548" s="326">
        <v>42609</v>
      </c>
      <c r="S548" s="327">
        <f t="shared" si="8"/>
        <v>45233.5</v>
      </c>
      <c r="T548" s="328">
        <f>IF(P548+Q548+R548=0,"",S548/$S$548*100)</f>
        <v>100</v>
      </c>
    </row>
    <row r="549" spans="1:22" x14ac:dyDescent="0.2">
      <c r="D549" s="330"/>
      <c r="E549" s="330"/>
      <c r="F549" s="331"/>
      <c r="G549" s="330"/>
      <c r="H549" s="330"/>
      <c r="I549" s="330"/>
      <c r="J549" s="332"/>
      <c r="K549" s="333"/>
      <c r="L549" s="333"/>
      <c r="M549" s="333"/>
      <c r="N549" s="333"/>
      <c r="O549" s="333"/>
      <c r="P549" s="333"/>
      <c r="Q549" s="333"/>
      <c r="R549" s="333"/>
      <c r="S549" s="334"/>
      <c r="T549" s="335"/>
    </row>
    <row r="550" spans="1:22" x14ac:dyDescent="0.2">
      <c r="A550" s="161" t="s">
        <v>876</v>
      </c>
      <c r="B550" s="159"/>
      <c r="C550" s="159"/>
      <c r="D550" s="336"/>
      <c r="E550" s="336"/>
      <c r="F550" s="336"/>
      <c r="G550" s="336"/>
      <c r="H550" s="336"/>
      <c r="I550" s="336"/>
      <c r="J550" s="337"/>
      <c r="K550" s="337"/>
      <c r="L550" s="337"/>
      <c r="M550" s="338"/>
      <c r="N550" s="338"/>
      <c r="O550" s="338"/>
      <c r="P550" s="338"/>
      <c r="Q550" s="338"/>
      <c r="R550" s="338"/>
      <c r="S550" s="4"/>
      <c r="T550" s="63"/>
    </row>
    <row r="551" spans="1:22" x14ac:dyDescent="0.2">
      <c r="A551" s="159" t="s">
        <v>877</v>
      </c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4"/>
      <c r="N551" s="4"/>
      <c r="O551" s="4"/>
      <c r="P551" s="4"/>
      <c r="Q551" s="4"/>
      <c r="R551" s="4"/>
      <c r="S551" s="4"/>
      <c r="T551" s="63"/>
      <c r="V551" s="339" t="s">
        <v>878</v>
      </c>
    </row>
    <row r="552" spans="1:22" x14ac:dyDescent="0.2">
      <c r="A552" s="340"/>
      <c r="B552" s="340"/>
      <c r="C552" s="340"/>
      <c r="D552" s="340"/>
      <c r="E552" s="340"/>
      <c r="F552" s="340"/>
      <c r="G552" s="340"/>
      <c r="H552" s="340"/>
      <c r="I552" s="340"/>
      <c r="J552" s="340"/>
      <c r="K552" s="340"/>
      <c r="L552" s="340"/>
      <c r="M552" s="340"/>
      <c r="N552" s="340"/>
      <c r="O552" s="340"/>
      <c r="P552" s="340"/>
      <c r="Q552" s="340"/>
      <c r="R552" s="340"/>
      <c r="S552" s="340"/>
      <c r="T552" s="63"/>
    </row>
    <row r="553" spans="1:22" s="4" customFormat="1" ht="15.75" customHeight="1" x14ac:dyDescent="0.2"/>
    <row r="554" spans="1:22" s="4" customFormat="1" ht="35.25" customHeight="1" x14ac:dyDescent="0.2"/>
    <row r="555" spans="1:22" s="4" customFormat="1" x14ac:dyDescent="0.2"/>
    <row r="556" spans="1:22" s="4" customFormat="1" ht="13.5" customHeight="1" x14ac:dyDescent="0.2"/>
    <row r="557" spans="1:22" s="4" customFormat="1" ht="13.5" customHeight="1" x14ac:dyDescent="0.2"/>
    <row r="558" spans="1:22" s="4" customFormat="1" ht="13.5" customHeight="1" x14ac:dyDescent="0.2"/>
    <row r="559" spans="1:22" s="4" customFormat="1" ht="13.5" customHeight="1" x14ac:dyDescent="0.2"/>
    <row r="560" spans="1:22" s="4" customFormat="1" ht="13.5" customHeight="1" x14ac:dyDescent="0.2"/>
    <row r="561" s="4" customFormat="1" ht="13.5" customHeight="1" x14ac:dyDescent="0.2"/>
    <row r="562" s="4" customFormat="1" ht="13.5" customHeight="1" x14ac:dyDescent="0.2"/>
    <row r="563" s="4" customFormat="1" ht="13.5" customHeight="1" x14ac:dyDescent="0.2"/>
    <row r="564" s="4" customFormat="1" ht="13.5" customHeight="1" x14ac:dyDescent="0.2"/>
    <row r="565" s="4" customFormat="1" ht="13.5" customHeight="1" x14ac:dyDescent="0.2"/>
    <row r="566" s="4" customFormat="1" ht="13.5" customHeight="1" x14ac:dyDescent="0.2"/>
    <row r="567" s="4" customFormat="1" ht="13.5" customHeight="1" x14ac:dyDescent="0.2"/>
    <row r="568" s="4" customFormat="1" ht="13.5" customHeight="1" x14ac:dyDescent="0.2"/>
    <row r="569" s="4" customFormat="1" ht="13.5" customHeight="1" x14ac:dyDescent="0.2"/>
    <row r="570" s="4" customFormat="1" ht="13.5" customHeight="1" x14ac:dyDescent="0.2"/>
    <row r="571" s="4" customFormat="1" ht="13.5" customHeight="1" x14ac:dyDescent="0.2"/>
    <row r="572" s="4" customFormat="1" ht="13.5" customHeight="1" x14ac:dyDescent="0.2"/>
    <row r="573" s="4" customFormat="1" ht="13.5" customHeight="1" x14ac:dyDescent="0.2"/>
    <row r="574" s="4" customFormat="1" ht="13.5" customHeight="1" x14ac:dyDescent="0.2"/>
    <row r="575" s="4" customFormat="1" ht="13.5" customHeight="1" x14ac:dyDescent="0.2"/>
    <row r="576" s="4" customFormat="1" ht="13.5" customHeight="1" x14ac:dyDescent="0.2"/>
    <row r="577" s="4" customFormat="1" ht="13.5" customHeight="1" x14ac:dyDescent="0.2"/>
    <row r="578" s="4" customFormat="1" ht="13.5" customHeight="1" x14ac:dyDescent="0.2"/>
    <row r="579" s="4" customFormat="1" ht="13.5" customHeight="1" x14ac:dyDescent="0.2"/>
    <row r="580" s="4" customFormat="1" ht="13.5" customHeight="1" x14ac:dyDescent="0.2"/>
    <row r="581" s="4" customFormat="1" ht="13.5" customHeight="1" x14ac:dyDescent="0.2"/>
    <row r="582" s="4" customFormat="1" ht="13.5" customHeight="1" x14ac:dyDescent="0.2"/>
    <row r="583" s="4" customFormat="1" ht="13.5" customHeight="1" x14ac:dyDescent="0.2"/>
    <row r="584" s="4" customFormat="1" ht="13.5" customHeight="1" x14ac:dyDescent="0.2"/>
    <row r="585" s="4" customFormat="1" ht="13.5" customHeight="1" x14ac:dyDescent="0.2"/>
    <row r="586" s="4" customFormat="1" ht="13.5" customHeight="1" x14ac:dyDescent="0.2"/>
    <row r="587" s="4" customFormat="1" ht="13.5" customHeight="1" x14ac:dyDescent="0.2"/>
    <row r="588" s="4" customFormat="1" ht="13.5" customHeight="1" x14ac:dyDescent="0.2"/>
    <row r="589" s="4" customFormat="1" ht="13.5" customHeight="1" x14ac:dyDescent="0.2"/>
    <row r="590" s="4" customFormat="1" ht="13.5" customHeight="1" x14ac:dyDescent="0.2"/>
    <row r="591" s="4" customFormat="1" ht="13.5" customHeight="1" x14ac:dyDescent="0.2"/>
    <row r="592" s="4" customFormat="1" ht="13.5" customHeight="1" x14ac:dyDescent="0.2"/>
    <row r="593" s="4" customFormat="1" ht="13.5" customHeight="1" x14ac:dyDescent="0.2"/>
    <row r="594" s="4" customFormat="1" ht="13.5" customHeight="1" x14ac:dyDescent="0.2"/>
    <row r="595" s="4" customFormat="1" ht="13.5" customHeight="1" x14ac:dyDescent="0.2"/>
    <row r="596" s="4" customFormat="1" ht="13.5" customHeight="1" x14ac:dyDescent="0.2"/>
    <row r="597" s="4" customFormat="1" ht="13.5" customHeight="1" x14ac:dyDescent="0.2"/>
    <row r="598" s="4" customFormat="1" ht="13.5" customHeight="1" x14ac:dyDescent="0.2"/>
    <row r="599" s="4" customFormat="1" ht="13.5" customHeight="1" x14ac:dyDescent="0.2"/>
    <row r="600" s="4" customFormat="1" ht="13.5" customHeight="1" x14ac:dyDescent="0.2"/>
    <row r="601" s="4" customFormat="1" ht="13.5" customHeight="1" x14ac:dyDescent="0.2"/>
    <row r="602" s="4" customFormat="1" ht="13.5" customHeight="1" x14ac:dyDescent="0.2"/>
    <row r="603" s="4" customFormat="1" ht="13.5" customHeight="1" x14ac:dyDescent="0.2"/>
    <row r="604" s="4" customFormat="1" ht="13.5" customHeight="1" x14ac:dyDescent="0.2"/>
    <row r="605" s="4" customFormat="1" ht="13.5" customHeight="1" x14ac:dyDescent="0.2"/>
    <row r="606" s="4" customFormat="1" ht="13.5" customHeight="1" x14ac:dyDescent="0.2"/>
    <row r="607" s="4" customFormat="1" ht="13.5" customHeight="1" x14ac:dyDescent="0.2"/>
    <row r="608" s="4" customFormat="1" ht="13.5" customHeight="1" x14ac:dyDescent="0.2"/>
    <row r="609" s="4" customFormat="1" ht="13.5" customHeight="1" x14ac:dyDescent="0.2"/>
    <row r="610" s="4" customFormat="1" ht="13.5" customHeight="1" x14ac:dyDescent="0.2"/>
    <row r="611" s="4" customFormat="1" ht="13.5" customHeight="1" x14ac:dyDescent="0.2"/>
    <row r="612" s="4" customFormat="1" ht="13.5" customHeight="1" x14ac:dyDescent="0.2"/>
    <row r="613" s="4" customFormat="1" ht="13.5" customHeight="1" x14ac:dyDescent="0.2"/>
    <row r="614" s="4" customFormat="1" ht="13.5" customHeight="1" x14ac:dyDescent="0.2"/>
    <row r="615" s="4" customFormat="1" ht="13.5" customHeight="1" x14ac:dyDescent="0.2"/>
    <row r="616" s="4" customFormat="1" ht="16.5" customHeight="1" x14ac:dyDescent="0.2"/>
    <row r="617" s="4" customFormat="1" ht="35.25" customHeight="1" x14ac:dyDescent="0.2"/>
    <row r="618" s="4" customFormat="1" x14ac:dyDescent="0.2"/>
    <row r="619" s="4" customFormat="1" ht="13.5" customHeight="1" x14ac:dyDescent="0.2"/>
    <row r="620" s="4" customFormat="1" ht="13.5" customHeight="1" x14ac:dyDescent="0.2"/>
    <row r="621" s="4" customFormat="1" ht="13.5" customHeight="1" x14ac:dyDescent="0.2"/>
    <row r="622" s="4" customFormat="1" ht="13.5" customHeight="1" x14ac:dyDescent="0.2"/>
    <row r="623" s="4" customFormat="1" ht="13.5" customHeight="1" x14ac:dyDescent="0.2"/>
    <row r="624" s="4" customFormat="1" ht="13.5" customHeight="1" x14ac:dyDescent="0.2"/>
    <row r="625" s="4" customFormat="1" ht="13.5" customHeight="1" x14ac:dyDescent="0.2"/>
    <row r="626" s="4" customFormat="1" ht="13.5" customHeight="1" x14ac:dyDescent="0.2"/>
    <row r="627" s="4" customFormat="1" ht="13.5" customHeight="1" x14ac:dyDescent="0.2"/>
    <row r="628" s="4" customFormat="1" ht="13.5" customHeight="1" x14ac:dyDescent="0.2"/>
    <row r="629" s="4" customFormat="1" ht="13.5" customHeight="1" x14ac:dyDescent="0.2"/>
    <row r="630" s="4" customFormat="1" ht="13.5" customHeight="1" x14ac:dyDescent="0.2"/>
    <row r="631" s="4" customFormat="1" ht="13.5" customHeight="1" x14ac:dyDescent="0.2"/>
    <row r="632" s="4" customFormat="1" ht="13.5" customHeight="1" x14ac:dyDescent="0.2"/>
    <row r="633" s="4" customFormat="1" ht="13.5" customHeight="1" x14ac:dyDescent="0.2"/>
    <row r="634" s="4" customFormat="1" ht="13.5" customHeight="1" x14ac:dyDescent="0.2"/>
    <row r="635" s="4" customFormat="1" ht="13.5" customHeight="1" x14ac:dyDescent="0.2"/>
    <row r="636" s="4" customFormat="1" ht="13.5" customHeight="1" x14ac:dyDescent="0.2"/>
    <row r="637" s="4" customFormat="1" ht="12.75" customHeight="1" x14ac:dyDescent="0.2"/>
    <row r="638" s="4" customFormat="1" x14ac:dyDescent="0.2"/>
    <row r="639" s="4" customFormat="1" ht="13.5" customHeight="1" x14ac:dyDescent="0.2"/>
    <row r="640" s="4" customFormat="1" ht="13.5" customHeight="1" x14ac:dyDescent="0.2"/>
    <row r="641" s="4" customFormat="1" ht="13.5" customHeight="1" x14ac:dyDescent="0.2"/>
    <row r="642" s="4" customFormat="1" ht="13.5" customHeight="1" x14ac:dyDescent="0.2"/>
    <row r="643" s="4" customFormat="1" ht="13.5" customHeight="1" x14ac:dyDescent="0.2"/>
    <row r="644" s="4" customFormat="1" ht="13.5" customHeight="1" x14ac:dyDescent="0.2"/>
    <row r="645" s="4" customFormat="1" ht="13.5" customHeight="1" x14ac:dyDescent="0.2"/>
    <row r="646" s="4" customFormat="1" ht="13.5" customHeight="1" x14ac:dyDescent="0.2"/>
    <row r="647" s="4" customFormat="1" ht="13.5" customHeight="1" x14ac:dyDescent="0.2"/>
    <row r="648" s="4" customFormat="1" ht="13.5" customHeight="1" x14ac:dyDescent="0.2"/>
    <row r="649" s="4" customFormat="1" ht="13.5" customHeight="1" x14ac:dyDescent="0.2"/>
    <row r="650" s="4" customFormat="1" ht="20.25" customHeight="1" x14ac:dyDescent="0.2"/>
    <row r="651" s="4" customFormat="1" ht="13.5" customHeight="1" x14ac:dyDescent="0.2"/>
    <row r="652" s="4" customFormat="1" ht="13.5" customHeight="1" x14ac:dyDescent="0.2"/>
    <row r="653" s="4" customFormat="1" ht="13.5" customHeight="1" x14ac:dyDescent="0.2"/>
    <row r="654" s="4" customFormat="1" ht="13.5" customHeight="1" x14ac:dyDescent="0.2"/>
    <row r="655" s="4" customFormat="1" ht="12.75" customHeight="1" x14ac:dyDescent="0.2"/>
    <row r="656" s="4" customFormat="1" ht="12.75" customHeight="1" x14ac:dyDescent="0.2"/>
    <row r="657" s="4" customFormat="1" ht="13.5" customHeight="1" x14ac:dyDescent="0.2"/>
    <row r="658" s="4" customFormat="1" ht="13.5" customHeight="1" x14ac:dyDescent="0.2"/>
    <row r="659" s="4" customFormat="1" ht="13.5" customHeight="1" x14ac:dyDescent="0.2"/>
    <row r="660" s="4" customFormat="1" ht="13.5" customHeight="1" x14ac:dyDescent="0.2"/>
    <row r="661" s="4" customFormat="1" ht="13.5" customHeight="1" x14ac:dyDescent="0.2"/>
    <row r="662" s="4" customFormat="1" ht="13.5" customHeight="1" x14ac:dyDescent="0.2"/>
    <row r="663" s="4" customFormat="1" ht="13.5" customHeight="1" x14ac:dyDescent="0.2"/>
    <row r="664" s="4" customFormat="1" ht="13.5" customHeight="1" x14ac:dyDescent="0.2"/>
    <row r="665" s="4" customFormat="1" ht="13.5" customHeight="1" x14ac:dyDescent="0.2"/>
    <row r="666" s="4" customFormat="1" ht="13.5" customHeight="1" x14ac:dyDescent="0.2"/>
    <row r="667" s="4" customFormat="1" ht="13.5" customHeight="1" x14ac:dyDescent="0.2"/>
    <row r="668" s="4" customFormat="1" ht="13.5" customHeight="1" x14ac:dyDescent="0.2"/>
    <row r="669" s="4" customFormat="1" ht="35.25" customHeight="1" x14ac:dyDescent="0.2"/>
    <row r="670" s="4" customFormat="1" x14ac:dyDescent="0.2"/>
    <row r="671" s="4" customFormat="1" ht="13.5" customHeight="1" x14ac:dyDescent="0.2"/>
    <row r="672" s="4" customFormat="1" ht="13.5" customHeight="1" x14ac:dyDescent="0.2"/>
    <row r="673" s="4" customFormat="1" ht="13.5" customHeight="1" x14ac:dyDescent="0.2"/>
    <row r="674" s="4" customFormat="1" ht="13.5" customHeight="1" x14ac:dyDescent="0.2"/>
    <row r="675" s="4" customFormat="1" ht="13.5" customHeight="1" x14ac:dyDescent="0.2"/>
    <row r="676" s="4" customFormat="1" ht="13.5" customHeight="1" x14ac:dyDescent="0.2"/>
    <row r="677" s="4" customFormat="1" ht="13.5" customHeight="1" x14ac:dyDescent="0.2"/>
    <row r="678" s="4" customFormat="1" ht="12.75" customHeight="1" x14ac:dyDescent="0.2"/>
    <row r="679" s="4" customFormat="1" x14ac:dyDescent="0.2"/>
    <row r="680" s="4" customFormat="1" ht="13.5" customHeight="1" x14ac:dyDescent="0.2"/>
    <row r="681" s="4" customFormat="1" ht="13.5" customHeight="1" x14ac:dyDescent="0.2"/>
    <row r="682" s="4" customFormat="1" ht="13.5" customHeight="1" x14ac:dyDescent="0.2"/>
    <row r="683" s="4" customFormat="1" ht="13.5" customHeight="1" x14ac:dyDescent="0.2"/>
    <row r="684" s="4" customFormat="1" ht="13.5" customHeight="1" x14ac:dyDescent="0.2"/>
    <row r="685" s="4" customFormat="1" ht="13.5" customHeight="1" x14ac:dyDescent="0.2"/>
    <row r="686" s="4" customFormat="1" ht="13.5" customHeight="1" x14ac:dyDescent="0.2"/>
    <row r="687" s="4" customFormat="1" ht="13.5" customHeight="1" x14ac:dyDescent="0.2"/>
    <row r="688" s="4" customFormat="1" ht="13.5" customHeight="1" x14ac:dyDescent="0.2"/>
    <row r="689" s="4" customFormat="1" ht="13.5" customHeight="1" x14ac:dyDescent="0.2"/>
    <row r="690" s="4" customFormat="1" ht="13.5" customHeight="1" x14ac:dyDescent="0.2"/>
    <row r="691" s="4" customFormat="1" ht="13.5" customHeight="1" x14ac:dyDescent="0.2"/>
    <row r="692" s="4" customFormat="1" ht="13.5" customHeight="1" x14ac:dyDescent="0.2"/>
    <row r="693" s="4" customFormat="1" ht="13.5" customHeight="1" x14ac:dyDescent="0.2"/>
    <row r="694" s="4" customFormat="1" ht="13.5" customHeight="1" x14ac:dyDescent="0.2"/>
    <row r="695" s="4" customFormat="1" ht="13.5" customHeight="1" x14ac:dyDescent="0.2"/>
    <row r="696" s="4" customFormat="1" ht="13.5" customHeight="1" x14ac:dyDescent="0.2"/>
    <row r="697" s="4" customFormat="1" ht="13.5" customHeight="1" x14ac:dyDescent="0.2"/>
    <row r="698" s="4" customFormat="1" ht="13.5" customHeight="1" x14ac:dyDescent="0.2"/>
    <row r="699" s="4" customFormat="1" ht="18" customHeight="1" x14ac:dyDescent="0.2"/>
    <row r="700" s="4" customFormat="1" ht="13.5" customHeight="1" x14ac:dyDescent="0.2"/>
    <row r="701" s="4" customFormat="1" ht="13.5" customHeight="1" x14ac:dyDescent="0.2"/>
    <row r="702" s="4" customFormat="1" ht="13.5" customHeight="1" x14ac:dyDescent="0.2"/>
    <row r="703" s="4" customFormat="1" ht="13.5" customHeight="1" x14ac:dyDescent="0.2"/>
    <row r="704" s="4" customFormat="1" ht="13.5" customHeight="1" x14ac:dyDescent="0.2"/>
    <row r="705" s="4" customFormat="1" ht="13.5" customHeight="1" x14ac:dyDescent="0.2"/>
    <row r="706" s="4" customFormat="1" ht="13.5" customHeight="1" x14ac:dyDescent="0.2"/>
    <row r="707" s="4" customFormat="1" ht="13.5" customHeight="1" x14ac:dyDescent="0.2"/>
    <row r="708" s="4" customFormat="1" ht="12.75" customHeight="1" x14ac:dyDescent="0.2"/>
    <row r="709" s="4" customFormat="1" x14ac:dyDescent="0.2"/>
    <row r="710" s="4" customFormat="1" ht="13.5" customHeight="1" x14ac:dyDescent="0.2"/>
    <row r="711" s="4" customFormat="1" ht="13.5" customHeight="1" x14ac:dyDescent="0.2"/>
    <row r="712" s="4" customFormat="1" ht="13.5" customHeight="1" x14ac:dyDescent="0.2"/>
    <row r="713" s="4" customFormat="1" ht="13.5" customHeight="1" x14ac:dyDescent="0.2"/>
    <row r="714" s="4" customFormat="1" ht="13.5" customHeight="1" x14ac:dyDescent="0.2"/>
    <row r="715" s="4" customFormat="1" ht="13.5" customHeight="1" x14ac:dyDescent="0.2"/>
    <row r="716" s="4" customFormat="1" ht="13.5" customHeight="1" x14ac:dyDescent="0.2"/>
    <row r="717" s="4" customFormat="1" ht="13.5" customHeight="1" x14ac:dyDescent="0.2"/>
    <row r="718" s="4" customFormat="1" ht="13.5" customHeight="1" x14ac:dyDescent="0.2"/>
    <row r="719" s="4" customFormat="1" ht="13.5" customHeight="1" x14ac:dyDescent="0.2"/>
    <row r="720" s="4" customFormat="1" ht="13.5" customHeight="1" x14ac:dyDescent="0.2"/>
    <row r="721" s="4" customFormat="1" ht="13.5" customHeight="1" x14ac:dyDescent="0.2"/>
    <row r="722" s="4" customFormat="1" ht="13.5" customHeight="1" x14ac:dyDescent="0.2"/>
    <row r="723" s="4" customFormat="1" ht="13.5" customHeight="1" x14ac:dyDescent="0.2"/>
    <row r="724" s="4" customFormat="1" ht="13.5" customHeight="1" x14ac:dyDescent="0.2"/>
    <row r="725" s="4" customFormat="1" ht="13.5" customHeight="1" x14ac:dyDescent="0.2"/>
    <row r="726" s="4" customFormat="1" ht="13.5" customHeight="1" x14ac:dyDescent="0.2"/>
    <row r="727" s="4" customFormat="1" ht="13.5" customHeight="1" x14ac:dyDescent="0.2"/>
    <row r="728" s="4" customFormat="1" ht="13.5" customHeight="1" x14ac:dyDescent="0.2"/>
    <row r="729" s="4" customFormat="1" ht="13.5" customHeight="1" x14ac:dyDescent="0.2"/>
    <row r="730" s="4" customFormat="1" ht="13.5" customHeight="1" x14ac:dyDescent="0.2"/>
    <row r="731" s="4" customFormat="1" ht="13.5" customHeight="1" x14ac:dyDescent="0.2"/>
    <row r="732" s="4" customFormat="1" ht="13.5" customHeight="1" x14ac:dyDescent="0.2"/>
    <row r="733" s="4" customFormat="1" ht="13.5" customHeight="1" x14ac:dyDescent="0.2"/>
    <row r="734" s="4" customFormat="1" ht="13.5" customHeight="1" x14ac:dyDescent="0.2"/>
    <row r="735" s="4" customFormat="1" ht="13.5" customHeight="1" x14ac:dyDescent="0.2"/>
    <row r="736" s="4" customFormat="1" ht="13.5" customHeight="1" x14ac:dyDescent="0.2"/>
    <row r="737" s="4" customFormat="1" ht="13.5" customHeight="1" x14ac:dyDescent="0.2"/>
    <row r="738" s="4" customFormat="1" ht="13.5" customHeight="1" x14ac:dyDescent="0.2"/>
    <row r="739" s="4" customFormat="1" ht="13.5" customHeight="1" x14ac:dyDescent="0.2"/>
    <row r="740" s="4" customFormat="1" ht="13.5" customHeight="1" x14ac:dyDescent="0.2"/>
    <row r="741" s="4" customFormat="1" ht="13.5" customHeight="1" x14ac:dyDescent="0.2"/>
    <row r="742" s="4" customFormat="1" ht="13.5" customHeight="1" x14ac:dyDescent="0.2"/>
    <row r="743" s="4" customFormat="1" ht="13.5" customHeight="1" x14ac:dyDescent="0.2"/>
    <row r="744" s="4" customFormat="1" ht="13.5" customHeight="1" x14ac:dyDescent="0.2"/>
    <row r="745" s="4" customFormat="1" ht="13.5" customHeight="1" x14ac:dyDescent="0.2"/>
    <row r="746" s="4" customFormat="1" ht="13.5" customHeight="1" x14ac:dyDescent="0.2"/>
    <row r="747" s="4" customFormat="1" ht="13.5" customHeight="1" x14ac:dyDescent="0.2"/>
    <row r="748" s="4" customFormat="1" ht="13.5" customHeight="1" x14ac:dyDescent="0.2"/>
    <row r="749" s="4" customFormat="1" ht="13.5" customHeight="1" x14ac:dyDescent="0.2"/>
    <row r="750" s="4" customFormat="1" ht="13.5" customHeight="1" x14ac:dyDescent="0.2"/>
    <row r="751" s="4" customFormat="1" ht="13.5" customHeight="1" x14ac:dyDescent="0.2"/>
    <row r="752" s="4" customFormat="1" ht="13.5" customHeight="1" x14ac:dyDescent="0.2"/>
    <row r="753" s="4" customFormat="1" ht="13.5" customHeight="1" x14ac:dyDescent="0.2"/>
    <row r="754" s="4" customFormat="1" ht="13.5" customHeight="1" x14ac:dyDescent="0.2"/>
    <row r="755" s="4" customFormat="1" ht="13.5" customHeight="1" x14ac:dyDescent="0.2"/>
    <row r="756" s="4" customFormat="1" ht="13.5" customHeight="1" x14ac:dyDescent="0.2"/>
    <row r="757" s="4" customFormat="1" ht="13.5" customHeight="1" x14ac:dyDescent="0.2"/>
    <row r="758" s="4" customFormat="1" ht="13.5" customHeight="1" x14ac:dyDescent="0.2"/>
    <row r="759" s="4" customFormat="1" ht="13.5" customHeight="1" x14ac:dyDescent="0.2"/>
    <row r="760" s="4" customFormat="1" ht="13.5" customHeight="1" x14ac:dyDescent="0.2"/>
    <row r="761" s="4" customFormat="1" ht="35.25" customHeight="1" x14ac:dyDescent="0.2"/>
    <row r="762" s="4" customFormat="1" x14ac:dyDescent="0.2"/>
    <row r="763" s="4" customFormat="1" ht="13.5" customHeight="1" x14ac:dyDescent="0.2"/>
    <row r="764" s="4" customFormat="1" ht="13.5" customHeight="1" x14ac:dyDescent="0.2"/>
    <row r="765" s="4" customFormat="1" ht="13.5" customHeight="1" x14ac:dyDescent="0.2"/>
    <row r="766" s="4" customFormat="1" ht="13.5" customHeight="1" x14ac:dyDescent="0.2"/>
    <row r="767" s="4" customFormat="1" ht="13.5" customHeight="1" x14ac:dyDescent="0.2"/>
    <row r="768" s="4" customFormat="1" ht="19.5" customHeight="1" x14ac:dyDescent="0.2"/>
    <row r="769" s="4" customFormat="1" ht="13.5" customHeight="1" x14ac:dyDescent="0.2"/>
    <row r="770" s="4" customFormat="1" ht="13.5" customHeight="1" x14ac:dyDescent="0.2"/>
    <row r="771" s="4" customFormat="1" ht="13.5" customHeight="1" x14ac:dyDescent="0.2"/>
    <row r="772" s="4" customFormat="1" ht="13.5" customHeight="1" x14ac:dyDescent="0.2"/>
    <row r="773" s="4" customFormat="1" ht="13.5" customHeight="1" x14ac:dyDescent="0.2"/>
    <row r="774" s="4" customFormat="1" ht="13.5" customHeight="1" x14ac:dyDescent="0.2"/>
    <row r="775" s="4" customFormat="1" ht="13.5" customHeight="1" x14ac:dyDescent="0.2"/>
    <row r="776" s="4" customFormat="1" ht="13.5" customHeight="1" x14ac:dyDescent="0.2"/>
    <row r="777" s="4" customFormat="1" ht="13.5" customHeight="1" x14ac:dyDescent="0.2"/>
    <row r="778" s="4" customFormat="1" ht="13.5" customHeight="1" x14ac:dyDescent="0.2"/>
    <row r="779" s="4" customFormat="1" ht="13.5" customHeight="1" x14ac:dyDescent="0.2"/>
    <row r="780" s="4" customFormat="1" ht="13.5" customHeight="1" x14ac:dyDescent="0.2"/>
    <row r="781" s="4" customFormat="1" ht="13.5" customHeight="1" x14ac:dyDescent="0.2"/>
    <row r="782" s="4" customFormat="1" ht="13.5" customHeight="1" x14ac:dyDescent="0.2"/>
    <row r="783" s="4" customFormat="1" ht="13.5" customHeight="1" x14ac:dyDescent="0.2"/>
    <row r="784" s="4" customFormat="1" ht="13.5" customHeight="1" x14ac:dyDescent="0.2"/>
    <row r="785" s="4" customFormat="1" ht="13.5" customHeight="1" x14ac:dyDescent="0.2"/>
    <row r="786" s="4" customFormat="1" ht="13.5" customHeight="1" x14ac:dyDescent="0.2"/>
    <row r="787" s="4" customFormat="1" ht="13.5" customHeight="1" x14ac:dyDescent="0.2"/>
    <row r="788" s="4" customFormat="1" ht="13.5" customHeight="1" x14ac:dyDescent="0.2"/>
    <row r="789" s="4" customFormat="1" ht="13.5" customHeight="1" x14ac:dyDescent="0.2"/>
    <row r="790" s="4" customFormat="1" ht="13.5" customHeight="1" x14ac:dyDescent="0.2"/>
    <row r="791" s="4" customFormat="1" ht="13.5" customHeight="1" x14ac:dyDescent="0.2"/>
    <row r="792" s="4" customFormat="1" ht="13.5" customHeight="1" x14ac:dyDescent="0.2"/>
    <row r="793" s="4" customFormat="1" ht="13.5" customHeight="1" x14ac:dyDescent="0.2"/>
    <row r="794" s="4" customFormat="1" ht="13.5" customHeight="1" x14ac:dyDescent="0.2"/>
    <row r="795" s="4" customFormat="1" ht="13.5" customHeight="1" x14ac:dyDescent="0.2"/>
    <row r="796" s="4" customFormat="1" ht="13.5" customHeight="1" x14ac:dyDescent="0.2"/>
    <row r="797" s="4" customFormat="1" ht="13.5" customHeight="1" x14ac:dyDescent="0.2"/>
    <row r="798" s="4" customFormat="1" ht="13.5" customHeight="1" x14ac:dyDescent="0.2"/>
    <row r="799" s="4" customFormat="1" ht="13.5" customHeight="1" x14ac:dyDescent="0.2"/>
    <row r="800" s="4" customFormat="1" ht="13.5" customHeight="1" x14ac:dyDescent="0.2"/>
    <row r="801" s="4" customFormat="1" ht="13.5" customHeight="1" x14ac:dyDescent="0.2"/>
    <row r="802" s="4" customFormat="1" ht="18" customHeight="1" x14ac:dyDescent="0.2"/>
    <row r="803" s="4" customFormat="1" ht="13.5" customHeight="1" x14ac:dyDescent="0.2"/>
    <row r="804" s="4" customFormat="1" ht="13.5" customHeight="1" x14ac:dyDescent="0.2"/>
    <row r="805" s="4" customFormat="1" ht="13.5" customHeight="1" x14ac:dyDescent="0.2"/>
    <row r="806" s="4" customFormat="1" ht="13.5" customHeight="1" x14ac:dyDescent="0.2"/>
    <row r="807" s="4" customFormat="1" ht="13.5" customHeight="1" x14ac:dyDescent="0.2"/>
    <row r="808" s="4" customFormat="1" ht="13.5" customHeight="1" x14ac:dyDescent="0.2"/>
    <row r="809" s="4" customFormat="1" ht="13.5" customHeight="1" x14ac:dyDescent="0.2"/>
    <row r="810" s="4" customFormat="1" ht="13.5" customHeight="1" x14ac:dyDescent="0.2"/>
    <row r="811" s="4" customFormat="1" ht="13.5" customHeight="1" x14ac:dyDescent="0.2"/>
    <row r="812" s="4" customFormat="1" ht="13.5" customHeight="1" x14ac:dyDescent="0.2"/>
    <row r="813" s="4" customFormat="1" ht="13.5" customHeight="1" x14ac:dyDescent="0.2"/>
    <row r="814" s="4" customFormat="1" ht="13.5" customHeight="1" x14ac:dyDescent="0.2"/>
    <row r="815" s="4" customFormat="1" ht="13.5" customHeight="1" x14ac:dyDescent="0.2"/>
    <row r="816" s="4" customFormat="1" ht="13.5" customHeight="1" x14ac:dyDescent="0.2"/>
    <row r="817" s="4" customFormat="1" ht="13.5" customHeight="1" x14ac:dyDescent="0.2"/>
    <row r="818" s="4" customFormat="1" ht="13.5" customHeight="1" x14ac:dyDescent="0.2"/>
    <row r="819" s="4" customFormat="1" ht="13.5" customHeight="1" x14ac:dyDescent="0.2"/>
    <row r="820" s="4" customFormat="1" ht="13.5" customHeight="1" x14ac:dyDescent="0.2"/>
    <row r="821" s="4" customFormat="1" ht="13.5" customHeight="1" x14ac:dyDescent="0.2"/>
    <row r="822" s="4" customFormat="1" ht="13.5" customHeight="1" x14ac:dyDescent="0.2"/>
    <row r="823" s="4" customFormat="1" ht="13.5" customHeight="1" x14ac:dyDescent="0.2"/>
    <row r="824" s="4" customFormat="1" ht="13.5" customHeight="1" x14ac:dyDescent="0.2"/>
    <row r="825" s="4" customFormat="1" ht="13.5" customHeight="1" x14ac:dyDescent="0.2"/>
    <row r="826" s="4" customFormat="1" ht="13.5" customHeight="1" x14ac:dyDescent="0.2"/>
    <row r="827" s="4" customFormat="1" ht="13.5" customHeight="1" x14ac:dyDescent="0.2"/>
    <row r="828" s="4" customFormat="1" ht="13.5" customHeight="1" x14ac:dyDescent="0.2"/>
    <row r="829" s="4" customFormat="1" ht="13.5" customHeight="1" x14ac:dyDescent="0.2"/>
    <row r="830" s="4" customFormat="1" ht="13.5" customHeight="1" x14ac:dyDescent="0.2"/>
    <row r="831" s="4" customFormat="1" ht="13.5" customHeight="1" x14ac:dyDescent="0.2"/>
    <row r="832" s="4" customFormat="1" ht="35.25" customHeight="1" x14ac:dyDescent="0.2"/>
    <row r="833" s="4" customFormat="1" x14ac:dyDescent="0.2"/>
    <row r="834" s="4" customFormat="1" ht="13.5" customHeight="1" x14ac:dyDescent="0.2"/>
    <row r="835" s="4" customFormat="1" ht="13.5" customHeight="1" x14ac:dyDescent="0.2"/>
    <row r="836" s="4" customFormat="1" ht="13.5" customHeight="1" x14ac:dyDescent="0.2"/>
    <row r="837" s="4" customFormat="1" ht="13.5" customHeight="1" x14ac:dyDescent="0.2"/>
    <row r="838" s="4" customFormat="1" ht="12.75" customHeight="1" x14ac:dyDescent="0.2"/>
    <row r="839" s="4" customFormat="1" x14ac:dyDescent="0.2"/>
    <row r="840" s="4" customFormat="1" ht="13.5" customHeight="1" x14ac:dyDescent="0.2"/>
    <row r="841" s="4" customFormat="1" ht="13.5" customHeight="1" x14ac:dyDescent="0.2"/>
    <row r="842" s="4" customFormat="1" ht="13.5" customHeight="1" x14ac:dyDescent="0.2"/>
    <row r="843" s="4" customFormat="1" ht="13.5" customHeight="1" x14ac:dyDescent="0.2"/>
    <row r="844" s="4" customFormat="1" ht="13.5" customHeight="1" x14ac:dyDescent="0.2"/>
    <row r="845" s="4" customFormat="1" ht="13.5" customHeight="1" x14ac:dyDescent="0.2"/>
    <row r="846" s="4" customFormat="1" ht="13.5" customHeight="1" x14ac:dyDescent="0.2"/>
    <row r="847" s="4" customFormat="1" ht="13.5" customHeight="1" x14ac:dyDescent="0.2"/>
    <row r="848" s="4" customFormat="1" ht="13.5" customHeight="1" x14ac:dyDescent="0.2"/>
    <row r="849" s="4" customFormat="1" ht="13.5" customHeight="1" x14ac:dyDescent="0.2"/>
    <row r="850" s="4" customFormat="1" ht="13.5" customHeight="1" x14ac:dyDescent="0.2"/>
    <row r="851" s="4" customFormat="1" ht="13.5" customHeight="1" x14ac:dyDescent="0.2"/>
    <row r="852" s="4" customFormat="1" ht="15.75" customHeight="1" x14ac:dyDescent="0.2"/>
    <row r="853" s="4" customFormat="1" ht="15" customHeight="1" x14ac:dyDescent="0.2"/>
    <row r="854" s="4" customFormat="1" ht="13.5" customHeight="1" x14ac:dyDescent="0.2"/>
    <row r="855" s="4" customFormat="1" ht="13.5" customHeight="1" x14ac:dyDescent="0.2"/>
    <row r="856" s="4" customFormat="1" ht="13.5" customHeight="1" x14ac:dyDescent="0.2"/>
    <row r="857" s="4" customFormat="1" ht="13.5" customHeight="1" x14ac:dyDescent="0.2"/>
    <row r="858" s="4" customFormat="1" ht="13.5" customHeight="1" x14ac:dyDescent="0.2"/>
    <row r="859" s="4" customFormat="1" ht="13.5" customHeight="1" x14ac:dyDescent="0.2"/>
    <row r="860" s="4" customFormat="1" ht="13.5" customHeight="1" x14ac:dyDescent="0.2"/>
    <row r="861" s="4" customFormat="1" ht="13.5" customHeight="1" x14ac:dyDescent="0.2"/>
    <row r="862" s="4" customFormat="1" ht="13.5" customHeight="1" x14ac:dyDescent="0.2"/>
    <row r="863" s="4" customFormat="1" ht="24" customHeight="1" x14ac:dyDescent="0.2"/>
    <row r="864" s="4" customFormat="1" ht="13.5" customHeight="1" x14ac:dyDescent="0.2"/>
    <row r="865" s="4" customFormat="1" ht="13.5" customHeight="1" x14ac:dyDescent="0.2"/>
    <row r="866" s="4" customFormat="1" ht="13.5" customHeight="1" x14ac:dyDescent="0.2"/>
    <row r="867" s="4" customFormat="1" ht="13.5" customHeight="1" x14ac:dyDescent="0.2"/>
    <row r="868" s="4" customFormat="1" ht="13.5" customHeight="1" x14ac:dyDescent="0.2"/>
    <row r="869" s="4" customFormat="1" ht="13.5" customHeight="1" x14ac:dyDescent="0.2"/>
    <row r="870" s="4" customFormat="1" ht="13.5" customHeight="1" x14ac:dyDescent="0.2"/>
    <row r="871" s="4" customFormat="1" ht="13.5" customHeight="1" x14ac:dyDescent="0.2"/>
    <row r="872" s="4" customFormat="1" ht="13.5" customHeight="1" x14ac:dyDescent="0.2"/>
    <row r="873" s="4" customFormat="1" ht="13.5" customHeight="1" x14ac:dyDescent="0.2"/>
    <row r="874" s="4" customFormat="1" ht="15" customHeight="1" x14ac:dyDescent="0.2"/>
    <row r="875" s="4" customFormat="1" ht="13.5" customHeight="1" x14ac:dyDescent="0.2"/>
    <row r="876" s="4" customFormat="1" ht="13.5" customHeight="1" x14ac:dyDescent="0.2"/>
    <row r="877" s="4" customFormat="1" ht="13.5" customHeight="1" x14ac:dyDescent="0.2"/>
    <row r="878" s="4" customFormat="1" ht="13.5" customHeight="1" x14ac:dyDescent="0.2"/>
    <row r="879" s="4" customFormat="1" ht="13.5" customHeight="1" x14ac:dyDescent="0.2"/>
    <row r="880" s="4" customFormat="1" ht="13.5" customHeight="1" x14ac:dyDescent="0.2"/>
    <row r="881" s="4" customFormat="1" ht="13.5" customHeight="1" x14ac:dyDescent="0.2"/>
    <row r="882" s="4" customFormat="1" ht="13.5" customHeight="1" x14ac:dyDescent="0.2"/>
    <row r="883" s="4" customFormat="1" ht="13.5" customHeight="1" x14ac:dyDescent="0.2"/>
    <row r="884" s="4" customFormat="1" ht="12.75" customHeight="1" x14ac:dyDescent="0.2"/>
    <row r="885" s="4" customFormat="1" x14ac:dyDescent="0.2"/>
    <row r="886" s="4" customFormat="1" ht="13.5" customHeight="1" x14ac:dyDescent="0.2"/>
    <row r="887" s="4" customFormat="1" ht="13.5" customHeight="1" x14ac:dyDescent="0.2"/>
    <row r="888" s="4" customFormat="1" ht="13.5" customHeight="1" x14ac:dyDescent="0.2"/>
    <row r="889" s="4" customFormat="1" ht="13.5" customHeight="1" x14ac:dyDescent="0.2"/>
    <row r="890" s="4" customFormat="1" ht="13.5" customHeight="1" x14ac:dyDescent="0.2"/>
    <row r="891" s="4" customFormat="1" ht="13.5" customHeight="1" x14ac:dyDescent="0.2"/>
    <row r="892" s="4" customFormat="1" ht="13.5" customHeight="1" x14ac:dyDescent="0.2"/>
    <row r="893" s="4" customFormat="1" ht="13.5" customHeight="1" x14ac:dyDescent="0.2"/>
    <row r="894" s="4" customFormat="1" ht="13.5" customHeight="1" x14ac:dyDescent="0.2"/>
    <row r="895" s="4" customFormat="1" ht="13.5" customHeight="1" x14ac:dyDescent="0.2"/>
    <row r="896" s="4" customFormat="1" ht="13.5" customHeight="1" x14ac:dyDescent="0.2"/>
    <row r="897" s="4" customFormat="1" ht="13.5" customHeight="1" x14ac:dyDescent="0.2"/>
    <row r="898" s="4" customFormat="1" ht="13.5" customHeight="1" x14ac:dyDescent="0.2"/>
    <row r="899" s="4" customFormat="1" ht="13.5" customHeight="1" x14ac:dyDescent="0.2"/>
    <row r="900" s="4" customFormat="1" ht="13.5" customHeight="1" x14ac:dyDescent="0.2"/>
    <row r="901" s="4" customFormat="1" ht="13.5" customHeight="1" x14ac:dyDescent="0.2"/>
    <row r="902" s="4" customFormat="1" ht="13.5" customHeight="1" x14ac:dyDescent="0.2"/>
    <row r="903" s="4" customFormat="1" ht="13.5" customHeight="1" x14ac:dyDescent="0.2"/>
    <row r="904" s="4" customFormat="1" ht="13.5" customHeight="1" x14ac:dyDescent="0.2"/>
    <row r="905" s="4" customFormat="1" ht="13.5" customHeight="1" x14ac:dyDescent="0.2"/>
    <row r="906" s="4" customFormat="1" ht="13.5" customHeight="1" x14ac:dyDescent="0.2"/>
    <row r="907" s="4" customFormat="1" ht="13.5" customHeight="1" x14ac:dyDescent="0.2"/>
    <row r="908" s="4" customFormat="1" ht="13.5" customHeight="1" x14ac:dyDescent="0.2"/>
    <row r="909" s="4" customFormat="1" ht="13.5" customHeight="1" x14ac:dyDescent="0.2"/>
    <row r="910" s="4" customFormat="1" ht="13.5" customHeight="1" x14ac:dyDescent="0.2"/>
    <row r="911" s="4" customFormat="1" ht="13.5" customHeight="1" x14ac:dyDescent="0.2"/>
    <row r="912" s="4" customFormat="1" ht="13.5" customHeight="1" x14ac:dyDescent="0.2"/>
    <row r="913" s="4" customFormat="1" ht="35.25" customHeight="1" x14ac:dyDescent="0.2"/>
    <row r="914" s="4" customFormat="1" x14ac:dyDescent="0.2"/>
    <row r="915" s="4" customFormat="1" ht="13.5" customHeight="1" x14ac:dyDescent="0.2"/>
    <row r="916" s="4" customFormat="1" ht="13.5" customHeight="1" x14ac:dyDescent="0.2"/>
    <row r="917" s="4" customFormat="1" ht="16.5" customHeight="1" x14ac:dyDescent="0.2"/>
    <row r="918" s="4" customFormat="1" ht="15" customHeight="1" x14ac:dyDescent="0.2"/>
    <row r="919" s="4" customFormat="1" ht="13.5" customHeight="1" x14ac:dyDescent="0.2"/>
    <row r="920" s="4" customFormat="1" ht="13.5" customHeight="1" x14ac:dyDescent="0.2"/>
    <row r="921" s="4" customFormat="1" ht="13.5" customHeight="1" x14ac:dyDescent="0.2"/>
    <row r="922" s="4" customFormat="1" ht="13.5" customHeight="1" x14ac:dyDescent="0.2"/>
    <row r="923" s="4" customFormat="1" ht="13.5" customHeight="1" x14ac:dyDescent="0.2"/>
    <row r="924" s="4" customFormat="1" ht="13.5" customHeight="1" x14ac:dyDescent="0.2"/>
    <row r="925" s="4" customFormat="1" ht="13.5" customHeight="1" x14ac:dyDescent="0.2"/>
    <row r="926" s="4" customFormat="1" ht="13.5" customHeight="1" x14ac:dyDescent="0.2"/>
    <row r="927" s="4" customFormat="1" ht="13.5" customHeight="1" x14ac:dyDescent="0.2"/>
    <row r="928" s="4" customFormat="1" ht="13.5" customHeight="1" x14ac:dyDescent="0.2"/>
    <row r="929" s="4" customFormat="1" ht="13.5" customHeight="1" x14ac:dyDescent="0.2"/>
    <row r="930" s="4" customFormat="1" ht="15.75" customHeight="1" x14ac:dyDescent="0.2"/>
    <row r="931" s="4" customFormat="1" ht="13.5" customHeight="1" x14ac:dyDescent="0.2"/>
    <row r="932" s="4" customFormat="1" ht="13.5" customHeight="1" x14ac:dyDescent="0.2"/>
    <row r="933" s="4" customFormat="1" ht="13.5" customHeight="1" x14ac:dyDescent="0.2"/>
    <row r="934" s="4" customFormat="1" ht="13.5" customHeight="1" x14ac:dyDescent="0.2"/>
    <row r="935" s="4" customFormat="1" ht="13.5" customHeight="1" x14ac:dyDescent="0.2"/>
    <row r="936" s="4" customFormat="1" ht="13.5" customHeight="1" x14ac:dyDescent="0.2"/>
    <row r="937" s="4" customFormat="1" ht="12.75" customHeight="1" x14ac:dyDescent="0.2"/>
    <row r="938" s="4" customFormat="1" x14ac:dyDescent="0.2"/>
    <row r="939" s="4" customFormat="1" ht="13.5" customHeight="1" x14ac:dyDescent="0.2"/>
    <row r="940" s="4" customFormat="1" ht="13.5" customHeight="1" x14ac:dyDescent="0.2"/>
    <row r="941" s="4" customFormat="1" ht="13.5" customHeight="1" x14ac:dyDescent="0.2"/>
    <row r="942" s="4" customFormat="1" ht="13.5" customHeight="1" x14ac:dyDescent="0.2"/>
    <row r="943" s="4" customFormat="1" ht="13.5" customHeight="1" x14ac:dyDescent="0.2"/>
    <row r="944" s="4" customFormat="1" ht="13.5" customHeight="1" x14ac:dyDescent="0.2"/>
    <row r="945" s="4" customFormat="1" ht="13.5" customHeight="1" x14ac:dyDescent="0.2"/>
    <row r="946" s="4" customFormat="1" ht="13.5" customHeight="1" x14ac:dyDescent="0.2"/>
    <row r="947" s="4" customFormat="1" ht="13.5" customHeight="1" x14ac:dyDescent="0.2"/>
    <row r="948" s="4" customFormat="1" ht="13.5" customHeight="1" x14ac:dyDescent="0.2"/>
    <row r="949" s="4" customFormat="1" ht="13.5" customHeight="1" x14ac:dyDescent="0.2"/>
    <row r="950" s="4" customFormat="1" ht="13.5" customHeight="1" x14ac:dyDescent="0.2"/>
    <row r="951" s="4" customFormat="1" ht="13.5" customHeight="1" x14ac:dyDescent="0.2"/>
    <row r="952" s="4" customFormat="1" ht="13.5" customHeight="1" x14ac:dyDescent="0.2"/>
    <row r="953" s="4" customFormat="1" ht="13.5" customHeight="1" x14ac:dyDescent="0.2"/>
    <row r="954" s="4" customFormat="1" ht="15.75" customHeight="1" x14ac:dyDescent="0.2"/>
    <row r="955" s="4" customFormat="1" ht="13.5" customHeight="1" x14ac:dyDescent="0.2"/>
    <row r="956" s="4" customFormat="1" ht="13.5" customHeight="1" x14ac:dyDescent="0.2"/>
    <row r="957" s="4" customFormat="1" ht="13.5" customHeight="1" x14ac:dyDescent="0.2"/>
    <row r="958" s="4" customFormat="1" ht="13.5" customHeight="1" x14ac:dyDescent="0.2"/>
    <row r="959" s="4" customFormat="1" ht="13.5" customHeight="1" x14ac:dyDescent="0.2"/>
    <row r="960" s="4" customFormat="1" ht="13.5" customHeight="1" x14ac:dyDescent="0.2"/>
    <row r="961" s="4" customFormat="1" ht="13.5" customHeight="1" x14ac:dyDescent="0.2"/>
    <row r="962" s="4" customFormat="1" ht="13.5" customHeight="1" x14ac:dyDescent="0.2"/>
    <row r="963" s="4" customFormat="1" ht="13.5" customHeight="1" x14ac:dyDescent="0.2"/>
    <row r="964" s="4" customFormat="1" ht="13.5" customHeight="1" x14ac:dyDescent="0.2"/>
    <row r="965" s="4" customFormat="1" ht="13.5" customHeight="1" x14ac:dyDescent="0.2"/>
    <row r="966" s="4" customFormat="1" ht="13.5" customHeight="1" x14ac:dyDescent="0.2"/>
    <row r="967" s="4" customFormat="1" ht="13.5" customHeight="1" x14ac:dyDescent="0.2"/>
    <row r="968" s="4" customFormat="1" ht="13.5" customHeight="1" x14ac:dyDescent="0.2"/>
    <row r="969" s="4" customFormat="1" ht="13.5" customHeight="1" x14ac:dyDescent="0.2"/>
    <row r="970" s="4" customFormat="1" ht="13.5" customHeight="1" x14ac:dyDescent="0.2"/>
    <row r="971" s="4" customFormat="1" ht="13.5" customHeight="1" x14ac:dyDescent="0.2"/>
    <row r="972" s="4" customFormat="1" ht="13.5" customHeight="1" x14ac:dyDescent="0.2"/>
    <row r="973" s="4" customFormat="1" ht="13.5" customHeight="1" x14ac:dyDescent="0.2"/>
    <row r="974" s="4" customFormat="1" ht="13.5" customHeight="1" x14ac:dyDescent="0.2"/>
    <row r="975" s="4" customFormat="1" ht="13.5" customHeight="1" x14ac:dyDescent="0.2"/>
    <row r="976" s="4" customFormat="1" ht="13.5" customHeight="1" x14ac:dyDescent="0.2"/>
    <row r="977" s="4" customFormat="1" ht="13.5" customHeight="1" x14ac:dyDescent="0.2"/>
    <row r="978" s="4" customFormat="1" ht="13.5" customHeight="1" x14ac:dyDescent="0.2"/>
    <row r="979" s="4" customFormat="1" ht="13.5" customHeight="1" x14ac:dyDescent="0.2"/>
    <row r="980" s="4" customFormat="1" ht="13.5" customHeight="1" x14ac:dyDescent="0.2"/>
    <row r="981" s="4" customFormat="1" ht="13.5" customHeight="1" x14ac:dyDescent="0.2"/>
    <row r="982" s="4" customFormat="1" ht="13.5" customHeight="1" x14ac:dyDescent="0.2"/>
    <row r="983" s="4" customFormat="1" ht="13.5" customHeight="1" x14ac:dyDescent="0.2"/>
    <row r="984" s="4" customFormat="1" ht="13.5" customHeight="1" x14ac:dyDescent="0.2"/>
    <row r="985" s="4" customFormat="1" ht="13.5" customHeight="1" x14ac:dyDescent="0.2"/>
    <row r="986" s="4" customFormat="1" ht="13.5" customHeight="1" x14ac:dyDescent="0.2"/>
    <row r="987" s="4" customFormat="1" ht="13.5" customHeight="1" x14ac:dyDescent="0.2"/>
    <row r="988" s="4" customFormat="1" ht="13.5" customHeight="1" x14ac:dyDescent="0.2"/>
    <row r="989" s="4" customFormat="1" ht="13.5" customHeight="1" x14ac:dyDescent="0.2"/>
    <row r="990" s="4" customFormat="1" ht="17.25" customHeight="1" x14ac:dyDescent="0.2"/>
    <row r="991" s="4" customFormat="1" ht="13.5" customHeight="1" x14ac:dyDescent="0.2"/>
    <row r="992" s="4" customFormat="1" ht="13.5" customHeight="1" x14ac:dyDescent="0.2"/>
    <row r="993" s="4" customFormat="1" ht="13.5" customHeight="1" x14ac:dyDescent="0.2"/>
    <row r="994" s="4" customFormat="1" ht="35.25" customHeight="1" x14ac:dyDescent="0.2"/>
    <row r="995" s="4" customFormat="1" x14ac:dyDescent="0.2"/>
    <row r="996" s="4" customFormat="1" ht="12.75" customHeight="1" x14ac:dyDescent="0.2"/>
    <row r="997" s="4" customFormat="1" x14ac:dyDescent="0.2"/>
    <row r="998" s="4" customFormat="1" ht="13.5" customHeight="1" x14ac:dyDescent="0.2"/>
    <row r="999" s="4" customFormat="1" ht="13.5" customHeight="1" x14ac:dyDescent="0.2"/>
    <row r="1000" s="4" customFormat="1" ht="13.5" customHeight="1" x14ac:dyDescent="0.2"/>
    <row r="1001" s="4" customFormat="1" ht="13.5" customHeight="1" x14ac:dyDescent="0.2"/>
    <row r="1002" s="4" customFormat="1" ht="13.5" customHeight="1" x14ac:dyDescent="0.2"/>
    <row r="1003" s="4" customFormat="1" ht="13.5" customHeight="1" x14ac:dyDescent="0.2"/>
    <row r="1004" s="4" customFormat="1" ht="13.5" customHeight="1" x14ac:dyDescent="0.2"/>
    <row r="1005" s="4" customFormat="1" ht="13.5" customHeight="1" x14ac:dyDescent="0.2"/>
    <row r="1006" s="4" customFormat="1" ht="13.5" customHeight="1" x14ac:dyDescent="0.2"/>
    <row r="1007" s="4" customFormat="1" ht="13.5" customHeight="1" x14ac:dyDescent="0.2"/>
    <row r="1008" s="4" customFormat="1" ht="13.5" customHeight="1" x14ac:dyDescent="0.2"/>
    <row r="1009" s="4" customFormat="1" ht="13.5" customHeight="1" x14ac:dyDescent="0.2"/>
    <row r="1010" s="4" customFormat="1" ht="13.5" customHeight="1" x14ac:dyDescent="0.2"/>
    <row r="1011" s="4" customFormat="1" ht="13.5" customHeight="1" x14ac:dyDescent="0.2"/>
    <row r="1012" s="4" customFormat="1" ht="13.5" customHeight="1" x14ac:dyDescent="0.2"/>
    <row r="1013" s="4" customFormat="1" ht="13.5" customHeight="1" x14ac:dyDescent="0.2"/>
    <row r="1014" s="4" customFormat="1" ht="13.5" customHeight="1" x14ac:dyDescent="0.2"/>
    <row r="1015" s="4" customFormat="1" ht="13.5" customHeight="1" x14ac:dyDescent="0.2"/>
    <row r="1016" s="4" customFormat="1" ht="13.5" customHeight="1" x14ac:dyDescent="0.2"/>
    <row r="1017" s="4" customFormat="1" ht="13.5" customHeight="1" x14ac:dyDescent="0.2"/>
    <row r="1018" s="4" customFormat="1" ht="13.5" customHeight="1" x14ac:dyDescent="0.2"/>
    <row r="1019" s="4" customFormat="1" ht="15.75" customHeight="1" x14ac:dyDescent="0.2"/>
    <row r="1020" s="4" customFormat="1" ht="13.5" customHeight="1" x14ac:dyDescent="0.2"/>
    <row r="1021" s="4" customFormat="1" ht="13.5" customHeight="1" x14ac:dyDescent="0.2"/>
    <row r="1022" s="4" customFormat="1" ht="13.5" customHeight="1" x14ac:dyDescent="0.2"/>
    <row r="1023" s="4" customFormat="1" ht="13.5" customHeight="1" x14ac:dyDescent="0.2"/>
    <row r="1024" s="4" customFormat="1" ht="13.5" customHeight="1" x14ac:dyDescent="0.2"/>
    <row r="1025" s="4" customFormat="1" ht="13.5" customHeight="1" x14ac:dyDescent="0.2"/>
    <row r="1026" s="4" customFormat="1" ht="13.5" customHeight="1" x14ac:dyDescent="0.2"/>
    <row r="1027" s="4" customFormat="1" ht="15" customHeight="1" x14ac:dyDescent="0.2"/>
    <row r="1028" s="4" customFormat="1" ht="15.75" customHeight="1" x14ac:dyDescent="0.2"/>
    <row r="1029" s="4" customFormat="1" ht="13.5" customHeight="1" x14ac:dyDescent="0.2"/>
    <row r="1030" s="4" customFormat="1" ht="13.5" customHeight="1" x14ac:dyDescent="0.2"/>
    <row r="1031" s="4" customFormat="1" ht="13.5" customHeight="1" x14ac:dyDescent="0.2"/>
    <row r="1032" s="4" customFormat="1" ht="12.75" customHeight="1" x14ac:dyDescent="0.2"/>
    <row r="1033" s="4" customFormat="1" x14ac:dyDescent="0.2"/>
    <row r="1034" s="4" customFormat="1" ht="13.5" customHeight="1" x14ac:dyDescent="0.2"/>
    <row r="1035" s="4" customFormat="1" ht="13.5" customHeight="1" x14ac:dyDescent="0.2"/>
    <row r="1036" s="4" customFormat="1" ht="12.75" customHeight="1" x14ac:dyDescent="0.2"/>
    <row r="1037" s="4" customFormat="1" x14ac:dyDescent="0.2"/>
    <row r="1038" s="4" customFormat="1" ht="12.75" customHeight="1" x14ac:dyDescent="0.2"/>
    <row r="1039" s="4" customFormat="1" x14ac:dyDescent="0.2"/>
    <row r="1040" s="4" customFormat="1" x14ac:dyDescent="0.2"/>
    <row r="1041" spans="20:21" s="4" customFormat="1" x14ac:dyDescent="0.2"/>
    <row r="1042" spans="20:21" s="4" customFormat="1" x14ac:dyDescent="0.2"/>
    <row r="1043" spans="20:21" s="4" customFormat="1" x14ac:dyDescent="0.2"/>
    <row r="1044" spans="20:21" s="4" customFormat="1" x14ac:dyDescent="0.2"/>
    <row r="1045" spans="20:21" s="4" customFormat="1" x14ac:dyDescent="0.2">
      <c r="T1045" s="63"/>
      <c r="U1045" s="63"/>
    </row>
    <row r="1046" spans="20:21" s="4" customFormat="1" x14ac:dyDescent="0.2">
      <c r="T1046" s="63"/>
      <c r="U1046" s="63"/>
    </row>
    <row r="1047" spans="20:21" s="4" customFormat="1" x14ac:dyDescent="0.2">
      <c r="T1047" s="63"/>
      <c r="U1047" s="63"/>
    </row>
    <row r="1048" spans="20:21" s="4" customFormat="1" x14ac:dyDescent="0.2">
      <c r="T1048" s="63"/>
      <c r="U1048" s="63"/>
    </row>
  </sheetData>
  <dataConsolidate/>
  <mergeCells count="530">
    <mergeCell ref="A543:A544"/>
    <mergeCell ref="B543:B544"/>
    <mergeCell ref="A545:B546"/>
    <mergeCell ref="A547:B548"/>
    <mergeCell ref="A537:A538"/>
    <mergeCell ref="B537:B538"/>
    <mergeCell ref="A539:A540"/>
    <mergeCell ref="B539:B540"/>
    <mergeCell ref="A541:A542"/>
    <mergeCell ref="B541:B542"/>
    <mergeCell ref="A531:A532"/>
    <mergeCell ref="B531:B532"/>
    <mergeCell ref="A533:A534"/>
    <mergeCell ref="B533:B534"/>
    <mergeCell ref="A535:A536"/>
    <mergeCell ref="B535:B536"/>
    <mergeCell ref="A525:A526"/>
    <mergeCell ref="B525:B526"/>
    <mergeCell ref="A527:A528"/>
    <mergeCell ref="B527:B528"/>
    <mergeCell ref="A529:A530"/>
    <mergeCell ref="B529:B530"/>
    <mergeCell ref="A519:A520"/>
    <mergeCell ref="B519:B520"/>
    <mergeCell ref="A521:A522"/>
    <mergeCell ref="B521:B522"/>
    <mergeCell ref="A523:A524"/>
    <mergeCell ref="B523:B524"/>
    <mergeCell ref="A513:A514"/>
    <mergeCell ref="B513:B514"/>
    <mergeCell ref="A515:A516"/>
    <mergeCell ref="B515:B516"/>
    <mergeCell ref="A517:A518"/>
    <mergeCell ref="B517:B518"/>
    <mergeCell ref="A505:A506"/>
    <mergeCell ref="B505:B506"/>
    <mergeCell ref="A507:B508"/>
    <mergeCell ref="A509:A510"/>
    <mergeCell ref="B509:B510"/>
    <mergeCell ref="A511:A512"/>
    <mergeCell ref="B511:B512"/>
    <mergeCell ref="A499:A500"/>
    <mergeCell ref="B499:B500"/>
    <mergeCell ref="A501:A502"/>
    <mergeCell ref="B501:B502"/>
    <mergeCell ref="A503:A504"/>
    <mergeCell ref="B503:B504"/>
    <mergeCell ref="A493:A494"/>
    <mergeCell ref="B493:B494"/>
    <mergeCell ref="A495:A496"/>
    <mergeCell ref="B495:B496"/>
    <mergeCell ref="A497:A498"/>
    <mergeCell ref="B497:B498"/>
    <mergeCell ref="A487:A488"/>
    <mergeCell ref="B487:B488"/>
    <mergeCell ref="A489:A490"/>
    <mergeCell ref="B489:B490"/>
    <mergeCell ref="A491:A492"/>
    <mergeCell ref="B491:B492"/>
    <mergeCell ref="A479:B480"/>
    <mergeCell ref="A481:A482"/>
    <mergeCell ref="B481:B482"/>
    <mergeCell ref="A483:A484"/>
    <mergeCell ref="B483:B484"/>
    <mergeCell ref="A485:A486"/>
    <mergeCell ref="B485:B486"/>
    <mergeCell ref="A473:A474"/>
    <mergeCell ref="B473:B474"/>
    <mergeCell ref="A475:A476"/>
    <mergeCell ref="B475:B476"/>
    <mergeCell ref="A477:A478"/>
    <mergeCell ref="B477:B478"/>
    <mergeCell ref="A467:A468"/>
    <mergeCell ref="B467:B468"/>
    <mergeCell ref="A469:A470"/>
    <mergeCell ref="B469:B470"/>
    <mergeCell ref="A471:A472"/>
    <mergeCell ref="B471:B472"/>
    <mergeCell ref="A461:A462"/>
    <mergeCell ref="B461:B462"/>
    <mergeCell ref="A463:A464"/>
    <mergeCell ref="B463:B464"/>
    <mergeCell ref="A465:A466"/>
    <mergeCell ref="B465:B466"/>
    <mergeCell ref="A455:A456"/>
    <mergeCell ref="B455:B456"/>
    <mergeCell ref="A457:A458"/>
    <mergeCell ref="B457:B458"/>
    <mergeCell ref="A459:A460"/>
    <mergeCell ref="B459:B460"/>
    <mergeCell ref="A449:A450"/>
    <mergeCell ref="B449:B450"/>
    <mergeCell ref="A451:A452"/>
    <mergeCell ref="B451:B452"/>
    <mergeCell ref="A453:A454"/>
    <mergeCell ref="B453:B454"/>
    <mergeCell ref="A443:A444"/>
    <mergeCell ref="B443:B444"/>
    <mergeCell ref="A445:A446"/>
    <mergeCell ref="B445:B446"/>
    <mergeCell ref="A447:A448"/>
    <mergeCell ref="B447:B448"/>
    <mergeCell ref="A435:A436"/>
    <mergeCell ref="B435:B436"/>
    <mergeCell ref="A437:A438"/>
    <mergeCell ref="B437:B438"/>
    <mergeCell ref="A439:B440"/>
    <mergeCell ref="A441:A442"/>
    <mergeCell ref="B441:B442"/>
    <mergeCell ref="A429:A430"/>
    <mergeCell ref="B429:B430"/>
    <mergeCell ref="A431:A432"/>
    <mergeCell ref="B431:B432"/>
    <mergeCell ref="A433:A434"/>
    <mergeCell ref="B433:B434"/>
    <mergeCell ref="A421:A422"/>
    <mergeCell ref="B421:B422"/>
    <mergeCell ref="A423:A424"/>
    <mergeCell ref="B423:B424"/>
    <mergeCell ref="A425:B426"/>
    <mergeCell ref="A427:A428"/>
    <mergeCell ref="B427:B428"/>
    <mergeCell ref="A415:A416"/>
    <mergeCell ref="B415:B416"/>
    <mergeCell ref="A417:A418"/>
    <mergeCell ref="B417:B418"/>
    <mergeCell ref="A419:A420"/>
    <mergeCell ref="B419:B420"/>
    <mergeCell ref="A409:A410"/>
    <mergeCell ref="B409:B410"/>
    <mergeCell ref="A411:A412"/>
    <mergeCell ref="B411:B412"/>
    <mergeCell ref="A413:A414"/>
    <mergeCell ref="B413:B414"/>
    <mergeCell ref="A401:B402"/>
    <mergeCell ref="A403:A404"/>
    <mergeCell ref="B403:B404"/>
    <mergeCell ref="A405:A406"/>
    <mergeCell ref="B405:B406"/>
    <mergeCell ref="A407:A408"/>
    <mergeCell ref="B407:B408"/>
    <mergeCell ref="A395:A396"/>
    <mergeCell ref="B395:B396"/>
    <mergeCell ref="A397:A398"/>
    <mergeCell ref="B397:B398"/>
    <mergeCell ref="A399:A400"/>
    <mergeCell ref="B399:B400"/>
    <mergeCell ref="A389:A390"/>
    <mergeCell ref="B389:B390"/>
    <mergeCell ref="A391:A392"/>
    <mergeCell ref="B391:B392"/>
    <mergeCell ref="A393:A394"/>
    <mergeCell ref="B393:B394"/>
    <mergeCell ref="A383:A384"/>
    <mergeCell ref="B383:B384"/>
    <mergeCell ref="A385:A386"/>
    <mergeCell ref="B385:B386"/>
    <mergeCell ref="A387:A388"/>
    <mergeCell ref="B387:B388"/>
    <mergeCell ref="A377:A378"/>
    <mergeCell ref="B377:B378"/>
    <mergeCell ref="A379:A380"/>
    <mergeCell ref="B379:B380"/>
    <mergeCell ref="A381:A382"/>
    <mergeCell ref="B381:B382"/>
    <mergeCell ref="A371:A372"/>
    <mergeCell ref="B371:B372"/>
    <mergeCell ref="A373:A374"/>
    <mergeCell ref="B373:B374"/>
    <mergeCell ref="A375:A376"/>
    <mergeCell ref="B375:B376"/>
    <mergeCell ref="A365:A366"/>
    <mergeCell ref="B365:B366"/>
    <mergeCell ref="A367:A368"/>
    <mergeCell ref="B367:B368"/>
    <mergeCell ref="A369:A370"/>
    <mergeCell ref="B369:B370"/>
    <mergeCell ref="A359:A360"/>
    <mergeCell ref="B359:B360"/>
    <mergeCell ref="A361:A362"/>
    <mergeCell ref="B361:B362"/>
    <mergeCell ref="A363:A364"/>
    <mergeCell ref="B363:B364"/>
    <mergeCell ref="A353:A354"/>
    <mergeCell ref="B353:B354"/>
    <mergeCell ref="A355:A356"/>
    <mergeCell ref="B355:B356"/>
    <mergeCell ref="A357:A358"/>
    <mergeCell ref="B357:B358"/>
    <mergeCell ref="A345:B346"/>
    <mergeCell ref="A347:A348"/>
    <mergeCell ref="B347:B348"/>
    <mergeCell ref="A349:A350"/>
    <mergeCell ref="B349:B350"/>
    <mergeCell ref="A351:A352"/>
    <mergeCell ref="B351:B352"/>
    <mergeCell ref="A339:A340"/>
    <mergeCell ref="B339:B340"/>
    <mergeCell ref="A341:A342"/>
    <mergeCell ref="B341:B342"/>
    <mergeCell ref="A343:A344"/>
    <mergeCell ref="B343:B344"/>
    <mergeCell ref="A333:A334"/>
    <mergeCell ref="B333:B334"/>
    <mergeCell ref="A335:A336"/>
    <mergeCell ref="B335:B336"/>
    <mergeCell ref="A337:A338"/>
    <mergeCell ref="B337:B338"/>
    <mergeCell ref="A327:A328"/>
    <mergeCell ref="B327:B328"/>
    <mergeCell ref="A329:A330"/>
    <mergeCell ref="B329:B330"/>
    <mergeCell ref="A331:A332"/>
    <mergeCell ref="B331:B332"/>
    <mergeCell ref="A319:A320"/>
    <mergeCell ref="B319:B320"/>
    <mergeCell ref="A321:A322"/>
    <mergeCell ref="B321:B322"/>
    <mergeCell ref="A323:B324"/>
    <mergeCell ref="A325:A326"/>
    <mergeCell ref="B325:B326"/>
    <mergeCell ref="A313:A314"/>
    <mergeCell ref="B313:B314"/>
    <mergeCell ref="A315:A316"/>
    <mergeCell ref="B315:B316"/>
    <mergeCell ref="A317:A318"/>
    <mergeCell ref="B317:B318"/>
    <mergeCell ref="A307:A308"/>
    <mergeCell ref="B307:B308"/>
    <mergeCell ref="A309:A310"/>
    <mergeCell ref="B309:B310"/>
    <mergeCell ref="A311:A312"/>
    <mergeCell ref="B311:B312"/>
    <mergeCell ref="A301:A302"/>
    <mergeCell ref="B301:B302"/>
    <mergeCell ref="A303:A304"/>
    <mergeCell ref="B303:B304"/>
    <mergeCell ref="A305:A306"/>
    <mergeCell ref="B305:B306"/>
    <mergeCell ref="A293:A294"/>
    <mergeCell ref="B293:B294"/>
    <mergeCell ref="A295:A296"/>
    <mergeCell ref="B295:B296"/>
    <mergeCell ref="A297:B298"/>
    <mergeCell ref="A299:A300"/>
    <mergeCell ref="B299:B300"/>
    <mergeCell ref="A287:A288"/>
    <mergeCell ref="B287:B288"/>
    <mergeCell ref="A289:A290"/>
    <mergeCell ref="B289:B290"/>
    <mergeCell ref="A291:A292"/>
    <mergeCell ref="B291:B292"/>
    <mergeCell ref="A281:A282"/>
    <mergeCell ref="B281:B282"/>
    <mergeCell ref="A283:A284"/>
    <mergeCell ref="B283:B284"/>
    <mergeCell ref="A285:A286"/>
    <mergeCell ref="B285:B286"/>
    <mergeCell ref="A273:B274"/>
    <mergeCell ref="A275:A276"/>
    <mergeCell ref="B275:B276"/>
    <mergeCell ref="A277:A278"/>
    <mergeCell ref="B277:B278"/>
    <mergeCell ref="A279:A280"/>
    <mergeCell ref="B279:B280"/>
    <mergeCell ref="A267:A268"/>
    <mergeCell ref="B267:B268"/>
    <mergeCell ref="A269:A270"/>
    <mergeCell ref="B269:B270"/>
    <mergeCell ref="A271:A272"/>
    <mergeCell ref="B271:B272"/>
    <mergeCell ref="A261:A262"/>
    <mergeCell ref="B261:B262"/>
    <mergeCell ref="A263:A264"/>
    <mergeCell ref="B263:B264"/>
    <mergeCell ref="A265:A266"/>
    <mergeCell ref="B265:B266"/>
    <mergeCell ref="A255:A256"/>
    <mergeCell ref="B255:B256"/>
    <mergeCell ref="A257:A258"/>
    <mergeCell ref="B257:B258"/>
    <mergeCell ref="A259:A260"/>
    <mergeCell ref="B259:B260"/>
    <mergeCell ref="A249:A250"/>
    <mergeCell ref="B249:B250"/>
    <mergeCell ref="A251:A252"/>
    <mergeCell ref="B251:B252"/>
    <mergeCell ref="A253:A254"/>
    <mergeCell ref="B253:B254"/>
    <mergeCell ref="A243:A244"/>
    <mergeCell ref="B243:B244"/>
    <mergeCell ref="A245:A246"/>
    <mergeCell ref="B245:B246"/>
    <mergeCell ref="A247:A248"/>
    <mergeCell ref="B247:B248"/>
    <mergeCell ref="A237:A238"/>
    <mergeCell ref="B237:B238"/>
    <mergeCell ref="A239:A240"/>
    <mergeCell ref="B239:B240"/>
    <mergeCell ref="A241:A242"/>
    <mergeCell ref="B241:B242"/>
    <mergeCell ref="A231:A232"/>
    <mergeCell ref="B231:B232"/>
    <mergeCell ref="A233:A234"/>
    <mergeCell ref="B233:B234"/>
    <mergeCell ref="A235:A236"/>
    <mergeCell ref="B235:B236"/>
    <mergeCell ref="A225:A226"/>
    <mergeCell ref="B225:B226"/>
    <mergeCell ref="A227:A228"/>
    <mergeCell ref="B227:B228"/>
    <mergeCell ref="A229:A230"/>
    <mergeCell ref="B229:B230"/>
    <mergeCell ref="A217:B218"/>
    <mergeCell ref="A219:A220"/>
    <mergeCell ref="B219:B220"/>
    <mergeCell ref="A221:A222"/>
    <mergeCell ref="B221:B222"/>
    <mergeCell ref="A223:A224"/>
    <mergeCell ref="B223:B224"/>
    <mergeCell ref="A211:A212"/>
    <mergeCell ref="B211:B212"/>
    <mergeCell ref="A213:A214"/>
    <mergeCell ref="B213:B214"/>
    <mergeCell ref="A215:A216"/>
    <mergeCell ref="B215:B216"/>
    <mergeCell ref="A205:A206"/>
    <mergeCell ref="B205:B206"/>
    <mergeCell ref="A207:A208"/>
    <mergeCell ref="B207:B208"/>
    <mergeCell ref="A209:A210"/>
    <mergeCell ref="B209:B210"/>
    <mergeCell ref="A199:A200"/>
    <mergeCell ref="B199:B200"/>
    <mergeCell ref="A201:A202"/>
    <mergeCell ref="B201:B202"/>
    <mergeCell ref="A203:A204"/>
    <mergeCell ref="B203:B204"/>
    <mergeCell ref="A191:A192"/>
    <mergeCell ref="B191:B192"/>
    <mergeCell ref="A193:A194"/>
    <mergeCell ref="B193:B194"/>
    <mergeCell ref="A195:B196"/>
    <mergeCell ref="A197:A198"/>
    <mergeCell ref="B197:B198"/>
    <mergeCell ref="A183:A184"/>
    <mergeCell ref="B183:B184"/>
    <mergeCell ref="A185:A186"/>
    <mergeCell ref="B185:B186"/>
    <mergeCell ref="A187:B188"/>
    <mergeCell ref="A189:A190"/>
    <mergeCell ref="B189:B190"/>
    <mergeCell ref="A177:A178"/>
    <mergeCell ref="B177:B178"/>
    <mergeCell ref="A179:A180"/>
    <mergeCell ref="B179:B180"/>
    <mergeCell ref="A181:A182"/>
    <mergeCell ref="B181:B182"/>
    <mergeCell ref="A171:A172"/>
    <mergeCell ref="B171:B172"/>
    <mergeCell ref="A173:A174"/>
    <mergeCell ref="B173:B174"/>
    <mergeCell ref="A175:A176"/>
    <mergeCell ref="B175:B176"/>
    <mergeCell ref="A165:A166"/>
    <mergeCell ref="B165:B166"/>
    <mergeCell ref="A167:A168"/>
    <mergeCell ref="B167:B168"/>
    <mergeCell ref="A169:A170"/>
    <mergeCell ref="B169:B170"/>
    <mergeCell ref="A157:A158"/>
    <mergeCell ref="B157:B158"/>
    <mergeCell ref="A159:B160"/>
    <mergeCell ref="A161:A162"/>
    <mergeCell ref="B161:B162"/>
    <mergeCell ref="A163:A164"/>
    <mergeCell ref="B163:B164"/>
    <mergeCell ref="A151:A152"/>
    <mergeCell ref="B151:B152"/>
    <mergeCell ref="A153:A154"/>
    <mergeCell ref="B153:B154"/>
    <mergeCell ref="A155:A156"/>
    <mergeCell ref="B155:B156"/>
    <mergeCell ref="A145:A146"/>
    <mergeCell ref="B145:B146"/>
    <mergeCell ref="A147:A148"/>
    <mergeCell ref="B147:B148"/>
    <mergeCell ref="A149:A150"/>
    <mergeCell ref="B149:B150"/>
    <mergeCell ref="A139:A140"/>
    <mergeCell ref="B139:B140"/>
    <mergeCell ref="A141:A142"/>
    <mergeCell ref="B141:B142"/>
    <mergeCell ref="A143:A144"/>
    <mergeCell ref="B143:B144"/>
    <mergeCell ref="A133:A134"/>
    <mergeCell ref="B133:B134"/>
    <mergeCell ref="A135:A136"/>
    <mergeCell ref="B135:B136"/>
    <mergeCell ref="A137:A138"/>
    <mergeCell ref="B137:B138"/>
    <mergeCell ref="A127:A128"/>
    <mergeCell ref="B127:B128"/>
    <mergeCell ref="A129:A130"/>
    <mergeCell ref="B129:B130"/>
    <mergeCell ref="A131:A132"/>
    <mergeCell ref="B131:B132"/>
    <mergeCell ref="A121:A122"/>
    <mergeCell ref="B121:B122"/>
    <mergeCell ref="A123:A124"/>
    <mergeCell ref="B123:B124"/>
    <mergeCell ref="A125:A126"/>
    <mergeCell ref="B125:B126"/>
    <mergeCell ref="A113:A114"/>
    <mergeCell ref="B113:B114"/>
    <mergeCell ref="A115:A116"/>
    <mergeCell ref="B115:B116"/>
    <mergeCell ref="A117:B118"/>
    <mergeCell ref="A119:A120"/>
    <mergeCell ref="B119:B120"/>
    <mergeCell ref="A107:A108"/>
    <mergeCell ref="B107:B108"/>
    <mergeCell ref="A109:A110"/>
    <mergeCell ref="B109:B110"/>
    <mergeCell ref="A111:A112"/>
    <mergeCell ref="B111:B112"/>
    <mergeCell ref="A101:A102"/>
    <mergeCell ref="B101:B102"/>
    <mergeCell ref="A103:A104"/>
    <mergeCell ref="B103:B104"/>
    <mergeCell ref="A105:A106"/>
    <mergeCell ref="B105:B106"/>
    <mergeCell ref="A93:A94"/>
    <mergeCell ref="B93:B94"/>
    <mergeCell ref="A95:B96"/>
    <mergeCell ref="A97:A98"/>
    <mergeCell ref="B97:B98"/>
    <mergeCell ref="A99:A100"/>
    <mergeCell ref="B99:B100"/>
    <mergeCell ref="A87:A88"/>
    <mergeCell ref="B87:B88"/>
    <mergeCell ref="A89:A90"/>
    <mergeCell ref="B89:B90"/>
    <mergeCell ref="A91:A92"/>
    <mergeCell ref="B91:B92"/>
    <mergeCell ref="A81:A82"/>
    <mergeCell ref="B81:B82"/>
    <mergeCell ref="A83:A84"/>
    <mergeCell ref="B83:B84"/>
    <mergeCell ref="A85:A86"/>
    <mergeCell ref="B85:B86"/>
    <mergeCell ref="A75:A76"/>
    <mergeCell ref="B75:B76"/>
    <mergeCell ref="A77:A78"/>
    <mergeCell ref="B77:B78"/>
    <mergeCell ref="A79:A80"/>
    <mergeCell ref="B79:B80"/>
    <mergeCell ref="A69:A70"/>
    <mergeCell ref="B69:B70"/>
    <mergeCell ref="A71:A72"/>
    <mergeCell ref="B71:B72"/>
    <mergeCell ref="A73:A74"/>
    <mergeCell ref="B73:B74"/>
    <mergeCell ref="A63:A64"/>
    <mergeCell ref="B63:B64"/>
    <mergeCell ref="A65:A66"/>
    <mergeCell ref="B65:B66"/>
    <mergeCell ref="A67:A68"/>
    <mergeCell ref="B67:B68"/>
    <mergeCell ref="A57:A58"/>
    <mergeCell ref="B57:B58"/>
    <mergeCell ref="A59:A60"/>
    <mergeCell ref="B59:B60"/>
    <mergeCell ref="A61:A62"/>
    <mergeCell ref="B61:B62"/>
    <mergeCell ref="A51:A52"/>
    <mergeCell ref="B51:B52"/>
    <mergeCell ref="A53:A54"/>
    <mergeCell ref="B53:B54"/>
    <mergeCell ref="A55:A56"/>
    <mergeCell ref="B55:B56"/>
    <mergeCell ref="A43:B44"/>
    <mergeCell ref="A45:A46"/>
    <mergeCell ref="B45:B46"/>
    <mergeCell ref="A47:A48"/>
    <mergeCell ref="B47:B48"/>
    <mergeCell ref="A49:A50"/>
    <mergeCell ref="B49:B50"/>
    <mergeCell ref="A37:A38"/>
    <mergeCell ref="B37:B38"/>
    <mergeCell ref="A39:A40"/>
    <mergeCell ref="B39:B40"/>
    <mergeCell ref="A41:A42"/>
    <mergeCell ref="B41:B42"/>
    <mergeCell ref="A31:A32"/>
    <mergeCell ref="B31:B32"/>
    <mergeCell ref="A33:A34"/>
    <mergeCell ref="B33:B34"/>
    <mergeCell ref="A35:A36"/>
    <mergeCell ref="B35:B36"/>
    <mergeCell ref="A25:A26"/>
    <mergeCell ref="B25:B26"/>
    <mergeCell ref="A27:A28"/>
    <mergeCell ref="B27:B28"/>
    <mergeCell ref="A29:A30"/>
    <mergeCell ref="B29:B30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S3:S4"/>
    <mergeCell ref="T3:T4"/>
    <mergeCell ref="A5:B6"/>
    <mergeCell ref="A7:A8"/>
    <mergeCell ref="B7:B8"/>
    <mergeCell ref="A9:A10"/>
    <mergeCell ref="B9:B10"/>
    <mergeCell ref="A11:A12"/>
    <mergeCell ref="B11:B12"/>
    <mergeCell ref="A3:A4"/>
    <mergeCell ref="B3:B4"/>
    <mergeCell ref="C3:R3"/>
  </mergeCells>
  <printOptions horizontalCentered="1"/>
  <pageMargins left="0.55118110236220474" right="0.35433070866141736" top="0.9055118110236221" bottom="1.0629921259842521" header="0.51181102362204722" footer="0.51181102362204722"/>
  <pageSetup paperSize="9" scale="95" orientation="landscape" r:id="rId1"/>
  <headerFooter alignWithMargins="0">
    <oddHeader>&amp;L&amp;8Kabinet ministra - Odjel za analitiku i razvoj
____________________________________________________________________________________________________________________________________________________________________&amp;R&amp;8&amp;P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446"/>
  <sheetViews>
    <sheetView tabSelected="1" workbookViewId="0">
      <selection activeCell="AO5" sqref="AO5:AP25"/>
    </sheetView>
  </sheetViews>
  <sheetFormatPr defaultRowHeight="12.75" x14ac:dyDescent="0.2"/>
  <cols>
    <col min="1" max="1" width="18.28515625" style="401" customWidth="1"/>
    <col min="2" max="7" width="6.85546875" style="401" hidden="1" customWidth="1"/>
    <col min="8" max="13" width="6" style="401" hidden="1" customWidth="1"/>
    <col min="14" max="14" width="6" style="527" hidden="1" customWidth="1"/>
    <col min="15" max="16" width="6" style="401" hidden="1" customWidth="1"/>
    <col min="17" max="26" width="6" style="401" customWidth="1"/>
    <col min="27" max="27" width="7.140625" style="401" customWidth="1"/>
    <col min="28" max="28" width="7.5703125" style="401" customWidth="1"/>
    <col min="29" max="29" width="9.140625" style="401"/>
    <col min="30" max="30" width="18.85546875" style="401" customWidth="1"/>
    <col min="31" max="42" width="7" style="401" customWidth="1"/>
    <col min="43" max="44" width="9.140625" style="401"/>
    <col min="45" max="45" width="18.85546875" style="401" customWidth="1"/>
    <col min="46" max="57" width="7" style="401" customWidth="1"/>
    <col min="58" max="60" width="9.140625" style="401"/>
    <col min="61" max="61" width="18.85546875" style="401" customWidth="1"/>
    <col min="62" max="72" width="7" style="401" customWidth="1"/>
    <col min="73" max="73" width="7" style="4" customWidth="1"/>
    <col min="74" max="256" width="9.140625" style="401"/>
    <col min="257" max="257" width="18.28515625" style="401" customWidth="1"/>
    <col min="258" max="272" width="0" style="401" hidden="1" customWidth="1"/>
    <col min="273" max="282" width="6" style="401" customWidth="1"/>
    <col min="283" max="283" width="7.140625" style="401" customWidth="1"/>
    <col min="284" max="284" width="7.5703125" style="401" customWidth="1"/>
    <col min="285" max="285" width="9.140625" style="401"/>
    <col min="286" max="286" width="18.85546875" style="401" customWidth="1"/>
    <col min="287" max="298" width="7" style="401" customWidth="1"/>
    <col min="299" max="300" width="9.140625" style="401"/>
    <col min="301" max="301" width="18.85546875" style="401" customWidth="1"/>
    <col min="302" max="313" width="7" style="401" customWidth="1"/>
    <col min="314" max="316" width="9.140625" style="401"/>
    <col min="317" max="317" width="18.85546875" style="401" customWidth="1"/>
    <col min="318" max="329" width="7" style="401" customWidth="1"/>
    <col min="330" max="512" width="9.140625" style="401"/>
    <col min="513" max="513" width="18.28515625" style="401" customWidth="1"/>
    <col min="514" max="528" width="0" style="401" hidden="1" customWidth="1"/>
    <col min="529" max="538" width="6" style="401" customWidth="1"/>
    <col min="539" max="539" width="7.140625" style="401" customWidth="1"/>
    <col min="540" max="540" width="7.5703125" style="401" customWidth="1"/>
    <col min="541" max="541" width="9.140625" style="401"/>
    <col min="542" max="542" width="18.85546875" style="401" customWidth="1"/>
    <col min="543" max="554" width="7" style="401" customWidth="1"/>
    <col min="555" max="556" width="9.140625" style="401"/>
    <col min="557" max="557" width="18.85546875" style="401" customWidth="1"/>
    <col min="558" max="569" width="7" style="401" customWidth="1"/>
    <col min="570" max="572" width="9.140625" style="401"/>
    <col min="573" max="573" width="18.85546875" style="401" customWidth="1"/>
    <col min="574" max="585" width="7" style="401" customWidth="1"/>
    <col min="586" max="768" width="9.140625" style="401"/>
    <col min="769" max="769" width="18.28515625" style="401" customWidth="1"/>
    <col min="770" max="784" width="0" style="401" hidden="1" customWidth="1"/>
    <col min="785" max="794" width="6" style="401" customWidth="1"/>
    <col min="795" max="795" width="7.140625" style="401" customWidth="1"/>
    <col min="796" max="796" width="7.5703125" style="401" customWidth="1"/>
    <col min="797" max="797" width="9.140625" style="401"/>
    <col min="798" max="798" width="18.85546875" style="401" customWidth="1"/>
    <col min="799" max="810" width="7" style="401" customWidth="1"/>
    <col min="811" max="812" width="9.140625" style="401"/>
    <col min="813" max="813" width="18.85546875" style="401" customWidth="1"/>
    <col min="814" max="825" width="7" style="401" customWidth="1"/>
    <col min="826" max="828" width="9.140625" style="401"/>
    <col min="829" max="829" width="18.85546875" style="401" customWidth="1"/>
    <col min="830" max="841" width="7" style="401" customWidth="1"/>
    <col min="842" max="1024" width="9.140625" style="401"/>
    <col min="1025" max="1025" width="18.28515625" style="401" customWidth="1"/>
    <col min="1026" max="1040" width="0" style="401" hidden="1" customWidth="1"/>
    <col min="1041" max="1050" width="6" style="401" customWidth="1"/>
    <col min="1051" max="1051" width="7.140625" style="401" customWidth="1"/>
    <col min="1052" max="1052" width="7.5703125" style="401" customWidth="1"/>
    <col min="1053" max="1053" width="9.140625" style="401"/>
    <col min="1054" max="1054" width="18.85546875" style="401" customWidth="1"/>
    <col min="1055" max="1066" width="7" style="401" customWidth="1"/>
    <col min="1067" max="1068" width="9.140625" style="401"/>
    <col min="1069" max="1069" width="18.85546875" style="401" customWidth="1"/>
    <col min="1070" max="1081" width="7" style="401" customWidth="1"/>
    <col min="1082" max="1084" width="9.140625" style="401"/>
    <col min="1085" max="1085" width="18.85546875" style="401" customWidth="1"/>
    <col min="1086" max="1097" width="7" style="401" customWidth="1"/>
    <col min="1098" max="1280" width="9.140625" style="401"/>
    <col min="1281" max="1281" width="18.28515625" style="401" customWidth="1"/>
    <col min="1282" max="1296" width="0" style="401" hidden="1" customWidth="1"/>
    <col min="1297" max="1306" width="6" style="401" customWidth="1"/>
    <col min="1307" max="1307" width="7.140625" style="401" customWidth="1"/>
    <col min="1308" max="1308" width="7.5703125" style="401" customWidth="1"/>
    <col min="1309" max="1309" width="9.140625" style="401"/>
    <col min="1310" max="1310" width="18.85546875" style="401" customWidth="1"/>
    <col min="1311" max="1322" width="7" style="401" customWidth="1"/>
    <col min="1323" max="1324" width="9.140625" style="401"/>
    <col min="1325" max="1325" width="18.85546875" style="401" customWidth="1"/>
    <col min="1326" max="1337" width="7" style="401" customWidth="1"/>
    <col min="1338" max="1340" width="9.140625" style="401"/>
    <col min="1341" max="1341" width="18.85546875" style="401" customWidth="1"/>
    <col min="1342" max="1353" width="7" style="401" customWidth="1"/>
    <col min="1354" max="1536" width="9.140625" style="401"/>
    <col min="1537" max="1537" width="18.28515625" style="401" customWidth="1"/>
    <col min="1538" max="1552" width="0" style="401" hidden="1" customWidth="1"/>
    <col min="1553" max="1562" width="6" style="401" customWidth="1"/>
    <col min="1563" max="1563" width="7.140625" style="401" customWidth="1"/>
    <col min="1564" max="1564" width="7.5703125" style="401" customWidth="1"/>
    <col min="1565" max="1565" width="9.140625" style="401"/>
    <col min="1566" max="1566" width="18.85546875" style="401" customWidth="1"/>
    <col min="1567" max="1578" width="7" style="401" customWidth="1"/>
    <col min="1579" max="1580" width="9.140625" style="401"/>
    <col min="1581" max="1581" width="18.85546875" style="401" customWidth="1"/>
    <col min="1582" max="1593" width="7" style="401" customWidth="1"/>
    <col min="1594" max="1596" width="9.140625" style="401"/>
    <col min="1597" max="1597" width="18.85546875" style="401" customWidth="1"/>
    <col min="1598" max="1609" width="7" style="401" customWidth="1"/>
    <col min="1610" max="1792" width="9.140625" style="401"/>
    <col min="1793" max="1793" width="18.28515625" style="401" customWidth="1"/>
    <col min="1794" max="1808" width="0" style="401" hidden="1" customWidth="1"/>
    <col min="1809" max="1818" width="6" style="401" customWidth="1"/>
    <col min="1819" max="1819" width="7.140625" style="401" customWidth="1"/>
    <col min="1820" max="1820" width="7.5703125" style="401" customWidth="1"/>
    <col min="1821" max="1821" width="9.140625" style="401"/>
    <col min="1822" max="1822" width="18.85546875" style="401" customWidth="1"/>
    <col min="1823" max="1834" width="7" style="401" customWidth="1"/>
    <col min="1835" max="1836" width="9.140625" style="401"/>
    <col min="1837" max="1837" width="18.85546875" style="401" customWidth="1"/>
    <col min="1838" max="1849" width="7" style="401" customWidth="1"/>
    <col min="1850" max="1852" width="9.140625" style="401"/>
    <col min="1853" max="1853" width="18.85546875" style="401" customWidth="1"/>
    <col min="1854" max="1865" width="7" style="401" customWidth="1"/>
    <col min="1866" max="2048" width="9.140625" style="401"/>
    <col min="2049" max="2049" width="18.28515625" style="401" customWidth="1"/>
    <col min="2050" max="2064" width="0" style="401" hidden="1" customWidth="1"/>
    <col min="2065" max="2074" width="6" style="401" customWidth="1"/>
    <col min="2075" max="2075" width="7.140625" style="401" customWidth="1"/>
    <col min="2076" max="2076" width="7.5703125" style="401" customWidth="1"/>
    <col min="2077" max="2077" width="9.140625" style="401"/>
    <col min="2078" max="2078" width="18.85546875" style="401" customWidth="1"/>
    <col min="2079" max="2090" width="7" style="401" customWidth="1"/>
    <col min="2091" max="2092" width="9.140625" style="401"/>
    <col min="2093" max="2093" width="18.85546875" style="401" customWidth="1"/>
    <col min="2094" max="2105" width="7" style="401" customWidth="1"/>
    <col min="2106" max="2108" width="9.140625" style="401"/>
    <col min="2109" max="2109" width="18.85546875" style="401" customWidth="1"/>
    <col min="2110" max="2121" width="7" style="401" customWidth="1"/>
    <col min="2122" max="2304" width="9.140625" style="401"/>
    <col min="2305" max="2305" width="18.28515625" style="401" customWidth="1"/>
    <col min="2306" max="2320" width="0" style="401" hidden="1" customWidth="1"/>
    <col min="2321" max="2330" width="6" style="401" customWidth="1"/>
    <col min="2331" max="2331" width="7.140625" style="401" customWidth="1"/>
    <col min="2332" max="2332" width="7.5703125" style="401" customWidth="1"/>
    <col min="2333" max="2333" width="9.140625" style="401"/>
    <col min="2334" max="2334" width="18.85546875" style="401" customWidth="1"/>
    <col min="2335" max="2346" width="7" style="401" customWidth="1"/>
    <col min="2347" max="2348" width="9.140625" style="401"/>
    <col min="2349" max="2349" width="18.85546875" style="401" customWidth="1"/>
    <col min="2350" max="2361" width="7" style="401" customWidth="1"/>
    <col min="2362" max="2364" width="9.140625" style="401"/>
    <col min="2365" max="2365" width="18.85546875" style="401" customWidth="1"/>
    <col min="2366" max="2377" width="7" style="401" customWidth="1"/>
    <col min="2378" max="2560" width="9.140625" style="401"/>
    <col min="2561" max="2561" width="18.28515625" style="401" customWidth="1"/>
    <col min="2562" max="2576" width="0" style="401" hidden="1" customWidth="1"/>
    <col min="2577" max="2586" width="6" style="401" customWidth="1"/>
    <col min="2587" max="2587" width="7.140625" style="401" customWidth="1"/>
    <col min="2588" max="2588" width="7.5703125" style="401" customWidth="1"/>
    <col min="2589" max="2589" width="9.140625" style="401"/>
    <col min="2590" max="2590" width="18.85546875" style="401" customWidth="1"/>
    <col min="2591" max="2602" width="7" style="401" customWidth="1"/>
    <col min="2603" max="2604" width="9.140625" style="401"/>
    <col min="2605" max="2605" width="18.85546875" style="401" customWidth="1"/>
    <col min="2606" max="2617" width="7" style="401" customWidth="1"/>
    <col min="2618" max="2620" width="9.140625" style="401"/>
    <col min="2621" max="2621" width="18.85546875" style="401" customWidth="1"/>
    <col min="2622" max="2633" width="7" style="401" customWidth="1"/>
    <col min="2634" max="2816" width="9.140625" style="401"/>
    <col min="2817" max="2817" width="18.28515625" style="401" customWidth="1"/>
    <col min="2818" max="2832" width="0" style="401" hidden="1" customWidth="1"/>
    <col min="2833" max="2842" width="6" style="401" customWidth="1"/>
    <col min="2843" max="2843" width="7.140625" style="401" customWidth="1"/>
    <col min="2844" max="2844" width="7.5703125" style="401" customWidth="1"/>
    <col min="2845" max="2845" width="9.140625" style="401"/>
    <col min="2846" max="2846" width="18.85546875" style="401" customWidth="1"/>
    <col min="2847" max="2858" width="7" style="401" customWidth="1"/>
    <col min="2859" max="2860" width="9.140625" style="401"/>
    <col min="2861" max="2861" width="18.85546875" style="401" customWidth="1"/>
    <col min="2862" max="2873" width="7" style="401" customWidth="1"/>
    <col min="2874" max="2876" width="9.140625" style="401"/>
    <col min="2877" max="2877" width="18.85546875" style="401" customWidth="1"/>
    <col min="2878" max="2889" width="7" style="401" customWidth="1"/>
    <col min="2890" max="3072" width="9.140625" style="401"/>
    <col min="3073" max="3073" width="18.28515625" style="401" customWidth="1"/>
    <col min="3074" max="3088" width="0" style="401" hidden="1" customWidth="1"/>
    <col min="3089" max="3098" width="6" style="401" customWidth="1"/>
    <col min="3099" max="3099" width="7.140625" style="401" customWidth="1"/>
    <col min="3100" max="3100" width="7.5703125" style="401" customWidth="1"/>
    <col min="3101" max="3101" width="9.140625" style="401"/>
    <col min="3102" max="3102" width="18.85546875" style="401" customWidth="1"/>
    <col min="3103" max="3114" width="7" style="401" customWidth="1"/>
    <col min="3115" max="3116" width="9.140625" style="401"/>
    <col min="3117" max="3117" width="18.85546875" style="401" customWidth="1"/>
    <col min="3118" max="3129" width="7" style="401" customWidth="1"/>
    <col min="3130" max="3132" width="9.140625" style="401"/>
    <col min="3133" max="3133" width="18.85546875" style="401" customWidth="1"/>
    <col min="3134" max="3145" width="7" style="401" customWidth="1"/>
    <col min="3146" max="3328" width="9.140625" style="401"/>
    <col min="3329" max="3329" width="18.28515625" style="401" customWidth="1"/>
    <col min="3330" max="3344" width="0" style="401" hidden="1" customWidth="1"/>
    <col min="3345" max="3354" width="6" style="401" customWidth="1"/>
    <col min="3355" max="3355" width="7.140625" style="401" customWidth="1"/>
    <col min="3356" max="3356" width="7.5703125" style="401" customWidth="1"/>
    <col min="3357" max="3357" width="9.140625" style="401"/>
    <col min="3358" max="3358" width="18.85546875" style="401" customWidth="1"/>
    <col min="3359" max="3370" width="7" style="401" customWidth="1"/>
    <col min="3371" max="3372" width="9.140625" style="401"/>
    <col min="3373" max="3373" width="18.85546875" style="401" customWidth="1"/>
    <col min="3374" max="3385" width="7" style="401" customWidth="1"/>
    <col min="3386" max="3388" width="9.140625" style="401"/>
    <col min="3389" max="3389" width="18.85546875" style="401" customWidth="1"/>
    <col min="3390" max="3401" width="7" style="401" customWidth="1"/>
    <col min="3402" max="3584" width="9.140625" style="401"/>
    <col min="3585" max="3585" width="18.28515625" style="401" customWidth="1"/>
    <col min="3586" max="3600" width="0" style="401" hidden="1" customWidth="1"/>
    <col min="3601" max="3610" width="6" style="401" customWidth="1"/>
    <col min="3611" max="3611" width="7.140625" style="401" customWidth="1"/>
    <col min="3612" max="3612" width="7.5703125" style="401" customWidth="1"/>
    <col min="3613" max="3613" width="9.140625" style="401"/>
    <col min="3614" max="3614" width="18.85546875" style="401" customWidth="1"/>
    <col min="3615" max="3626" width="7" style="401" customWidth="1"/>
    <col min="3627" max="3628" width="9.140625" style="401"/>
    <col min="3629" max="3629" width="18.85546875" style="401" customWidth="1"/>
    <col min="3630" max="3641" width="7" style="401" customWidth="1"/>
    <col min="3642" max="3644" width="9.140625" style="401"/>
    <col min="3645" max="3645" width="18.85546875" style="401" customWidth="1"/>
    <col min="3646" max="3657" width="7" style="401" customWidth="1"/>
    <col min="3658" max="3840" width="9.140625" style="401"/>
    <col min="3841" max="3841" width="18.28515625" style="401" customWidth="1"/>
    <col min="3842" max="3856" width="0" style="401" hidden="1" customWidth="1"/>
    <col min="3857" max="3866" width="6" style="401" customWidth="1"/>
    <col min="3867" max="3867" width="7.140625" style="401" customWidth="1"/>
    <col min="3868" max="3868" width="7.5703125" style="401" customWidth="1"/>
    <col min="3869" max="3869" width="9.140625" style="401"/>
    <col min="3870" max="3870" width="18.85546875" style="401" customWidth="1"/>
    <col min="3871" max="3882" width="7" style="401" customWidth="1"/>
    <col min="3883" max="3884" width="9.140625" style="401"/>
    <col min="3885" max="3885" width="18.85546875" style="401" customWidth="1"/>
    <col min="3886" max="3897" width="7" style="401" customWidth="1"/>
    <col min="3898" max="3900" width="9.140625" style="401"/>
    <col min="3901" max="3901" width="18.85546875" style="401" customWidth="1"/>
    <col min="3902" max="3913" width="7" style="401" customWidth="1"/>
    <col min="3914" max="4096" width="9.140625" style="401"/>
    <col min="4097" max="4097" width="18.28515625" style="401" customWidth="1"/>
    <col min="4098" max="4112" width="0" style="401" hidden="1" customWidth="1"/>
    <col min="4113" max="4122" width="6" style="401" customWidth="1"/>
    <col min="4123" max="4123" width="7.140625" style="401" customWidth="1"/>
    <col min="4124" max="4124" width="7.5703125" style="401" customWidth="1"/>
    <col min="4125" max="4125" width="9.140625" style="401"/>
    <col min="4126" max="4126" width="18.85546875" style="401" customWidth="1"/>
    <col min="4127" max="4138" width="7" style="401" customWidth="1"/>
    <col min="4139" max="4140" width="9.140625" style="401"/>
    <col min="4141" max="4141" width="18.85546875" style="401" customWidth="1"/>
    <col min="4142" max="4153" width="7" style="401" customWidth="1"/>
    <col min="4154" max="4156" width="9.140625" style="401"/>
    <col min="4157" max="4157" width="18.85546875" style="401" customWidth="1"/>
    <col min="4158" max="4169" width="7" style="401" customWidth="1"/>
    <col min="4170" max="4352" width="9.140625" style="401"/>
    <col min="4353" max="4353" width="18.28515625" style="401" customWidth="1"/>
    <col min="4354" max="4368" width="0" style="401" hidden="1" customWidth="1"/>
    <col min="4369" max="4378" width="6" style="401" customWidth="1"/>
    <col min="4379" max="4379" width="7.140625" style="401" customWidth="1"/>
    <col min="4380" max="4380" width="7.5703125" style="401" customWidth="1"/>
    <col min="4381" max="4381" width="9.140625" style="401"/>
    <col min="4382" max="4382" width="18.85546875" style="401" customWidth="1"/>
    <col min="4383" max="4394" width="7" style="401" customWidth="1"/>
    <col min="4395" max="4396" width="9.140625" style="401"/>
    <col min="4397" max="4397" width="18.85546875" style="401" customWidth="1"/>
    <col min="4398" max="4409" width="7" style="401" customWidth="1"/>
    <col min="4410" max="4412" width="9.140625" style="401"/>
    <col min="4413" max="4413" width="18.85546875" style="401" customWidth="1"/>
    <col min="4414" max="4425" width="7" style="401" customWidth="1"/>
    <col min="4426" max="4608" width="9.140625" style="401"/>
    <col min="4609" max="4609" width="18.28515625" style="401" customWidth="1"/>
    <col min="4610" max="4624" width="0" style="401" hidden="1" customWidth="1"/>
    <col min="4625" max="4634" width="6" style="401" customWidth="1"/>
    <col min="4635" max="4635" width="7.140625" style="401" customWidth="1"/>
    <col min="4636" max="4636" width="7.5703125" style="401" customWidth="1"/>
    <col min="4637" max="4637" width="9.140625" style="401"/>
    <col min="4638" max="4638" width="18.85546875" style="401" customWidth="1"/>
    <col min="4639" max="4650" width="7" style="401" customWidth="1"/>
    <col min="4651" max="4652" width="9.140625" style="401"/>
    <col min="4653" max="4653" width="18.85546875" style="401" customWidth="1"/>
    <col min="4654" max="4665" width="7" style="401" customWidth="1"/>
    <col min="4666" max="4668" width="9.140625" style="401"/>
    <col min="4669" max="4669" width="18.85546875" style="401" customWidth="1"/>
    <col min="4670" max="4681" width="7" style="401" customWidth="1"/>
    <col min="4682" max="4864" width="9.140625" style="401"/>
    <col min="4865" max="4865" width="18.28515625" style="401" customWidth="1"/>
    <col min="4866" max="4880" width="0" style="401" hidden="1" customWidth="1"/>
    <col min="4881" max="4890" width="6" style="401" customWidth="1"/>
    <col min="4891" max="4891" width="7.140625" style="401" customWidth="1"/>
    <col min="4892" max="4892" width="7.5703125" style="401" customWidth="1"/>
    <col min="4893" max="4893" width="9.140625" style="401"/>
    <col min="4894" max="4894" width="18.85546875" style="401" customWidth="1"/>
    <col min="4895" max="4906" width="7" style="401" customWidth="1"/>
    <col min="4907" max="4908" width="9.140625" style="401"/>
    <col min="4909" max="4909" width="18.85546875" style="401" customWidth="1"/>
    <col min="4910" max="4921" width="7" style="401" customWidth="1"/>
    <col min="4922" max="4924" width="9.140625" style="401"/>
    <col min="4925" max="4925" width="18.85546875" style="401" customWidth="1"/>
    <col min="4926" max="4937" width="7" style="401" customWidth="1"/>
    <col min="4938" max="5120" width="9.140625" style="401"/>
    <col min="5121" max="5121" width="18.28515625" style="401" customWidth="1"/>
    <col min="5122" max="5136" width="0" style="401" hidden="1" customWidth="1"/>
    <col min="5137" max="5146" width="6" style="401" customWidth="1"/>
    <col min="5147" max="5147" width="7.140625" style="401" customWidth="1"/>
    <col min="5148" max="5148" width="7.5703125" style="401" customWidth="1"/>
    <col min="5149" max="5149" width="9.140625" style="401"/>
    <col min="5150" max="5150" width="18.85546875" style="401" customWidth="1"/>
    <col min="5151" max="5162" width="7" style="401" customWidth="1"/>
    <col min="5163" max="5164" width="9.140625" style="401"/>
    <col min="5165" max="5165" width="18.85546875" style="401" customWidth="1"/>
    <col min="5166" max="5177" width="7" style="401" customWidth="1"/>
    <col min="5178" max="5180" width="9.140625" style="401"/>
    <col min="5181" max="5181" width="18.85546875" style="401" customWidth="1"/>
    <col min="5182" max="5193" width="7" style="401" customWidth="1"/>
    <col min="5194" max="5376" width="9.140625" style="401"/>
    <col min="5377" max="5377" width="18.28515625" style="401" customWidth="1"/>
    <col min="5378" max="5392" width="0" style="401" hidden="1" customWidth="1"/>
    <col min="5393" max="5402" width="6" style="401" customWidth="1"/>
    <col min="5403" max="5403" width="7.140625" style="401" customWidth="1"/>
    <col min="5404" max="5404" width="7.5703125" style="401" customWidth="1"/>
    <col min="5405" max="5405" width="9.140625" style="401"/>
    <col min="5406" max="5406" width="18.85546875" style="401" customWidth="1"/>
    <col min="5407" max="5418" width="7" style="401" customWidth="1"/>
    <col min="5419" max="5420" width="9.140625" style="401"/>
    <col min="5421" max="5421" width="18.85546875" style="401" customWidth="1"/>
    <col min="5422" max="5433" width="7" style="401" customWidth="1"/>
    <col min="5434" max="5436" width="9.140625" style="401"/>
    <col min="5437" max="5437" width="18.85546875" style="401" customWidth="1"/>
    <col min="5438" max="5449" width="7" style="401" customWidth="1"/>
    <col min="5450" max="5632" width="9.140625" style="401"/>
    <col min="5633" max="5633" width="18.28515625" style="401" customWidth="1"/>
    <col min="5634" max="5648" width="0" style="401" hidden="1" customWidth="1"/>
    <col min="5649" max="5658" width="6" style="401" customWidth="1"/>
    <col min="5659" max="5659" width="7.140625" style="401" customWidth="1"/>
    <col min="5660" max="5660" width="7.5703125" style="401" customWidth="1"/>
    <col min="5661" max="5661" width="9.140625" style="401"/>
    <col min="5662" max="5662" width="18.85546875" style="401" customWidth="1"/>
    <col min="5663" max="5674" width="7" style="401" customWidth="1"/>
    <col min="5675" max="5676" width="9.140625" style="401"/>
    <col min="5677" max="5677" width="18.85546875" style="401" customWidth="1"/>
    <col min="5678" max="5689" width="7" style="401" customWidth="1"/>
    <col min="5690" max="5692" width="9.140625" style="401"/>
    <col min="5693" max="5693" width="18.85546875" style="401" customWidth="1"/>
    <col min="5694" max="5705" width="7" style="401" customWidth="1"/>
    <col min="5706" max="5888" width="9.140625" style="401"/>
    <col min="5889" max="5889" width="18.28515625" style="401" customWidth="1"/>
    <col min="5890" max="5904" width="0" style="401" hidden="1" customWidth="1"/>
    <col min="5905" max="5914" width="6" style="401" customWidth="1"/>
    <col min="5915" max="5915" width="7.140625" style="401" customWidth="1"/>
    <col min="5916" max="5916" width="7.5703125" style="401" customWidth="1"/>
    <col min="5917" max="5917" width="9.140625" style="401"/>
    <col min="5918" max="5918" width="18.85546875" style="401" customWidth="1"/>
    <col min="5919" max="5930" width="7" style="401" customWidth="1"/>
    <col min="5931" max="5932" width="9.140625" style="401"/>
    <col min="5933" max="5933" width="18.85546875" style="401" customWidth="1"/>
    <col min="5934" max="5945" width="7" style="401" customWidth="1"/>
    <col min="5946" max="5948" width="9.140625" style="401"/>
    <col min="5949" max="5949" width="18.85546875" style="401" customWidth="1"/>
    <col min="5950" max="5961" width="7" style="401" customWidth="1"/>
    <col min="5962" max="6144" width="9.140625" style="401"/>
    <col min="6145" max="6145" width="18.28515625" style="401" customWidth="1"/>
    <col min="6146" max="6160" width="0" style="401" hidden="1" customWidth="1"/>
    <col min="6161" max="6170" width="6" style="401" customWidth="1"/>
    <col min="6171" max="6171" width="7.140625" style="401" customWidth="1"/>
    <col min="6172" max="6172" width="7.5703125" style="401" customWidth="1"/>
    <col min="6173" max="6173" width="9.140625" style="401"/>
    <col min="6174" max="6174" width="18.85546875" style="401" customWidth="1"/>
    <col min="6175" max="6186" width="7" style="401" customWidth="1"/>
    <col min="6187" max="6188" width="9.140625" style="401"/>
    <col min="6189" max="6189" width="18.85546875" style="401" customWidth="1"/>
    <col min="6190" max="6201" width="7" style="401" customWidth="1"/>
    <col min="6202" max="6204" width="9.140625" style="401"/>
    <col min="6205" max="6205" width="18.85546875" style="401" customWidth="1"/>
    <col min="6206" max="6217" width="7" style="401" customWidth="1"/>
    <col min="6218" max="6400" width="9.140625" style="401"/>
    <col min="6401" max="6401" width="18.28515625" style="401" customWidth="1"/>
    <col min="6402" max="6416" width="0" style="401" hidden="1" customWidth="1"/>
    <col min="6417" max="6426" width="6" style="401" customWidth="1"/>
    <col min="6427" max="6427" width="7.140625" style="401" customWidth="1"/>
    <col min="6428" max="6428" width="7.5703125" style="401" customWidth="1"/>
    <col min="6429" max="6429" width="9.140625" style="401"/>
    <col min="6430" max="6430" width="18.85546875" style="401" customWidth="1"/>
    <col min="6431" max="6442" width="7" style="401" customWidth="1"/>
    <col min="6443" max="6444" width="9.140625" style="401"/>
    <col min="6445" max="6445" width="18.85546875" style="401" customWidth="1"/>
    <col min="6446" max="6457" width="7" style="401" customWidth="1"/>
    <col min="6458" max="6460" width="9.140625" style="401"/>
    <col min="6461" max="6461" width="18.85546875" style="401" customWidth="1"/>
    <col min="6462" max="6473" width="7" style="401" customWidth="1"/>
    <col min="6474" max="6656" width="9.140625" style="401"/>
    <col min="6657" max="6657" width="18.28515625" style="401" customWidth="1"/>
    <col min="6658" max="6672" width="0" style="401" hidden="1" customWidth="1"/>
    <col min="6673" max="6682" width="6" style="401" customWidth="1"/>
    <col min="6683" max="6683" width="7.140625" style="401" customWidth="1"/>
    <col min="6684" max="6684" width="7.5703125" style="401" customWidth="1"/>
    <col min="6685" max="6685" width="9.140625" style="401"/>
    <col min="6686" max="6686" width="18.85546875" style="401" customWidth="1"/>
    <col min="6687" max="6698" width="7" style="401" customWidth="1"/>
    <col min="6699" max="6700" width="9.140625" style="401"/>
    <col min="6701" max="6701" width="18.85546875" style="401" customWidth="1"/>
    <col min="6702" max="6713" width="7" style="401" customWidth="1"/>
    <col min="6714" max="6716" width="9.140625" style="401"/>
    <col min="6717" max="6717" width="18.85546875" style="401" customWidth="1"/>
    <col min="6718" max="6729" width="7" style="401" customWidth="1"/>
    <col min="6730" max="6912" width="9.140625" style="401"/>
    <col min="6913" max="6913" width="18.28515625" style="401" customWidth="1"/>
    <col min="6914" max="6928" width="0" style="401" hidden="1" customWidth="1"/>
    <col min="6929" max="6938" width="6" style="401" customWidth="1"/>
    <col min="6939" max="6939" width="7.140625" style="401" customWidth="1"/>
    <col min="6940" max="6940" width="7.5703125" style="401" customWidth="1"/>
    <col min="6941" max="6941" width="9.140625" style="401"/>
    <col min="6942" max="6942" width="18.85546875" style="401" customWidth="1"/>
    <col min="6943" max="6954" width="7" style="401" customWidth="1"/>
    <col min="6955" max="6956" width="9.140625" style="401"/>
    <col min="6957" max="6957" width="18.85546875" style="401" customWidth="1"/>
    <col min="6958" max="6969" width="7" style="401" customWidth="1"/>
    <col min="6970" max="6972" width="9.140625" style="401"/>
    <col min="6973" max="6973" width="18.85546875" style="401" customWidth="1"/>
    <col min="6974" max="6985" width="7" style="401" customWidth="1"/>
    <col min="6986" max="7168" width="9.140625" style="401"/>
    <col min="7169" max="7169" width="18.28515625" style="401" customWidth="1"/>
    <col min="7170" max="7184" width="0" style="401" hidden="1" customWidth="1"/>
    <col min="7185" max="7194" width="6" style="401" customWidth="1"/>
    <col min="7195" max="7195" width="7.140625" style="401" customWidth="1"/>
    <col min="7196" max="7196" width="7.5703125" style="401" customWidth="1"/>
    <col min="7197" max="7197" width="9.140625" style="401"/>
    <col min="7198" max="7198" width="18.85546875" style="401" customWidth="1"/>
    <col min="7199" max="7210" width="7" style="401" customWidth="1"/>
    <col min="7211" max="7212" width="9.140625" style="401"/>
    <col min="7213" max="7213" width="18.85546875" style="401" customWidth="1"/>
    <col min="7214" max="7225" width="7" style="401" customWidth="1"/>
    <col min="7226" max="7228" width="9.140625" style="401"/>
    <col min="7229" max="7229" width="18.85546875" style="401" customWidth="1"/>
    <col min="7230" max="7241" width="7" style="401" customWidth="1"/>
    <col min="7242" max="7424" width="9.140625" style="401"/>
    <col min="7425" max="7425" width="18.28515625" style="401" customWidth="1"/>
    <col min="7426" max="7440" width="0" style="401" hidden="1" customWidth="1"/>
    <col min="7441" max="7450" width="6" style="401" customWidth="1"/>
    <col min="7451" max="7451" width="7.140625" style="401" customWidth="1"/>
    <col min="7452" max="7452" width="7.5703125" style="401" customWidth="1"/>
    <col min="7453" max="7453" width="9.140625" style="401"/>
    <col min="7454" max="7454" width="18.85546875" style="401" customWidth="1"/>
    <col min="7455" max="7466" width="7" style="401" customWidth="1"/>
    <col min="7467" max="7468" width="9.140625" style="401"/>
    <col min="7469" max="7469" width="18.85546875" style="401" customWidth="1"/>
    <col min="7470" max="7481" width="7" style="401" customWidth="1"/>
    <col min="7482" max="7484" width="9.140625" style="401"/>
    <col min="7485" max="7485" width="18.85546875" style="401" customWidth="1"/>
    <col min="7486" max="7497" width="7" style="401" customWidth="1"/>
    <col min="7498" max="7680" width="9.140625" style="401"/>
    <col min="7681" max="7681" width="18.28515625" style="401" customWidth="1"/>
    <col min="7682" max="7696" width="0" style="401" hidden="1" customWidth="1"/>
    <col min="7697" max="7706" width="6" style="401" customWidth="1"/>
    <col min="7707" max="7707" width="7.140625" style="401" customWidth="1"/>
    <col min="7708" max="7708" width="7.5703125" style="401" customWidth="1"/>
    <col min="7709" max="7709" width="9.140625" style="401"/>
    <col min="7710" max="7710" width="18.85546875" style="401" customWidth="1"/>
    <col min="7711" max="7722" width="7" style="401" customWidth="1"/>
    <col min="7723" max="7724" width="9.140625" style="401"/>
    <col min="7725" max="7725" width="18.85546875" style="401" customWidth="1"/>
    <col min="7726" max="7737" width="7" style="401" customWidth="1"/>
    <col min="7738" max="7740" width="9.140625" style="401"/>
    <col min="7741" max="7741" width="18.85546875" style="401" customWidth="1"/>
    <col min="7742" max="7753" width="7" style="401" customWidth="1"/>
    <col min="7754" max="7936" width="9.140625" style="401"/>
    <col min="7937" max="7937" width="18.28515625" style="401" customWidth="1"/>
    <col min="7938" max="7952" width="0" style="401" hidden="1" customWidth="1"/>
    <col min="7953" max="7962" width="6" style="401" customWidth="1"/>
    <col min="7963" max="7963" width="7.140625" style="401" customWidth="1"/>
    <col min="7964" max="7964" width="7.5703125" style="401" customWidth="1"/>
    <col min="7965" max="7965" width="9.140625" style="401"/>
    <col min="7966" max="7966" width="18.85546875" style="401" customWidth="1"/>
    <col min="7967" max="7978" width="7" style="401" customWidth="1"/>
    <col min="7979" max="7980" width="9.140625" style="401"/>
    <col min="7981" max="7981" width="18.85546875" style="401" customWidth="1"/>
    <col min="7982" max="7993" width="7" style="401" customWidth="1"/>
    <col min="7994" max="7996" width="9.140625" style="401"/>
    <col min="7997" max="7997" width="18.85546875" style="401" customWidth="1"/>
    <col min="7998" max="8009" width="7" style="401" customWidth="1"/>
    <col min="8010" max="8192" width="9.140625" style="401"/>
    <col min="8193" max="8193" width="18.28515625" style="401" customWidth="1"/>
    <col min="8194" max="8208" width="0" style="401" hidden="1" customWidth="1"/>
    <col min="8209" max="8218" width="6" style="401" customWidth="1"/>
    <col min="8219" max="8219" width="7.140625" style="401" customWidth="1"/>
    <col min="8220" max="8220" width="7.5703125" style="401" customWidth="1"/>
    <col min="8221" max="8221" width="9.140625" style="401"/>
    <col min="8222" max="8222" width="18.85546875" style="401" customWidth="1"/>
    <col min="8223" max="8234" width="7" style="401" customWidth="1"/>
    <col min="8235" max="8236" width="9.140625" style="401"/>
    <col min="8237" max="8237" width="18.85546875" style="401" customWidth="1"/>
    <col min="8238" max="8249" width="7" style="401" customWidth="1"/>
    <col min="8250" max="8252" width="9.140625" style="401"/>
    <col min="8253" max="8253" width="18.85546875" style="401" customWidth="1"/>
    <col min="8254" max="8265" width="7" style="401" customWidth="1"/>
    <col min="8266" max="8448" width="9.140625" style="401"/>
    <col min="8449" max="8449" width="18.28515625" style="401" customWidth="1"/>
    <col min="8450" max="8464" width="0" style="401" hidden="1" customWidth="1"/>
    <col min="8465" max="8474" width="6" style="401" customWidth="1"/>
    <col min="8475" max="8475" width="7.140625" style="401" customWidth="1"/>
    <col min="8476" max="8476" width="7.5703125" style="401" customWidth="1"/>
    <col min="8477" max="8477" width="9.140625" style="401"/>
    <col min="8478" max="8478" width="18.85546875" style="401" customWidth="1"/>
    <col min="8479" max="8490" width="7" style="401" customWidth="1"/>
    <col min="8491" max="8492" width="9.140625" style="401"/>
    <col min="8493" max="8493" width="18.85546875" style="401" customWidth="1"/>
    <col min="8494" max="8505" width="7" style="401" customWidth="1"/>
    <col min="8506" max="8508" width="9.140625" style="401"/>
    <col min="8509" max="8509" width="18.85546875" style="401" customWidth="1"/>
    <col min="8510" max="8521" width="7" style="401" customWidth="1"/>
    <col min="8522" max="8704" width="9.140625" style="401"/>
    <col min="8705" max="8705" width="18.28515625" style="401" customWidth="1"/>
    <col min="8706" max="8720" width="0" style="401" hidden="1" customWidth="1"/>
    <col min="8721" max="8730" width="6" style="401" customWidth="1"/>
    <col min="8731" max="8731" width="7.140625" style="401" customWidth="1"/>
    <col min="8732" max="8732" width="7.5703125" style="401" customWidth="1"/>
    <col min="8733" max="8733" width="9.140625" style="401"/>
    <col min="8734" max="8734" width="18.85546875" style="401" customWidth="1"/>
    <col min="8735" max="8746" width="7" style="401" customWidth="1"/>
    <col min="8747" max="8748" width="9.140625" style="401"/>
    <col min="8749" max="8749" width="18.85546875" style="401" customWidth="1"/>
    <col min="8750" max="8761" width="7" style="401" customWidth="1"/>
    <col min="8762" max="8764" width="9.140625" style="401"/>
    <col min="8765" max="8765" width="18.85546875" style="401" customWidth="1"/>
    <col min="8766" max="8777" width="7" style="401" customWidth="1"/>
    <col min="8778" max="8960" width="9.140625" style="401"/>
    <col min="8961" max="8961" width="18.28515625" style="401" customWidth="1"/>
    <col min="8962" max="8976" width="0" style="401" hidden="1" customWidth="1"/>
    <col min="8977" max="8986" width="6" style="401" customWidth="1"/>
    <col min="8987" max="8987" width="7.140625" style="401" customWidth="1"/>
    <col min="8988" max="8988" width="7.5703125" style="401" customWidth="1"/>
    <col min="8989" max="8989" width="9.140625" style="401"/>
    <col min="8990" max="8990" width="18.85546875" style="401" customWidth="1"/>
    <col min="8991" max="9002" width="7" style="401" customWidth="1"/>
    <col min="9003" max="9004" width="9.140625" style="401"/>
    <col min="9005" max="9005" width="18.85546875" style="401" customWidth="1"/>
    <col min="9006" max="9017" width="7" style="401" customWidth="1"/>
    <col min="9018" max="9020" width="9.140625" style="401"/>
    <col min="9021" max="9021" width="18.85546875" style="401" customWidth="1"/>
    <col min="9022" max="9033" width="7" style="401" customWidth="1"/>
    <col min="9034" max="9216" width="9.140625" style="401"/>
    <col min="9217" max="9217" width="18.28515625" style="401" customWidth="1"/>
    <col min="9218" max="9232" width="0" style="401" hidden="1" customWidth="1"/>
    <col min="9233" max="9242" width="6" style="401" customWidth="1"/>
    <col min="9243" max="9243" width="7.140625" style="401" customWidth="1"/>
    <col min="9244" max="9244" width="7.5703125" style="401" customWidth="1"/>
    <col min="9245" max="9245" width="9.140625" style="401"/>
    <col min="9246" max="9246" width="18.85546875" style="401" customWidth="1"/>
    <col min="9247" max="9258" width="7" style="401" customWidth="1"/>
    <col min="9259" max="9260" width="9.140625" style="401"/>
    <col min="9261" max="9261" width="18.85546875" style="401" customWidth="1"/>
    <col min="9262" max="9273" width="7" style="401" customWidth="1"/>
    <col min="9274" max="9276" width="9.140625" style="401"/>
    <col min="9277" max="9277" width="18.85546875" style="401" customWidth="1"/>
    <col min="9278" max="9289" width="7" style="401" customWidth="1"/>
    <col min="9290" max="9472" width="9.140625" style="401"/>
    <col min="9473" max="9473" width="18.28515625" style="401" customWidth="1"/>
    <col min="9474" max="9488" width="0" style="401" hidden="1" customWidth="1"/>
    <col min="9489" max="9498" width="6" style="401" customWidth="1"/>
    <col min="9499" max="9499" width="7.140625" style="401" customWidth="1"/>
    <col min="9500" max="9500" width="7.5703125" style="401" customWidth="1"/>
    <col min="9501" max="9501" width="9.140625" style="401"/>
    <col min="9502" max="9502" width="18.85546875" style="401" customWidth="1"/>
    <col min="9503" max="9514" width="7" style="401" customWidth="1"/>
    <col min="9515" max="9516" width="9.140625" style="401"/>
    <col min="9517" max="9517" width="18.85546875" style="401" customWidth="1"/>
    <col min="9518" max="9529" width="7" style="401" customWidth="1"/>
    <col min="9530" max="9532" width="9.140625" style="401"/>
    <col min="9533" max="9533" width="18.85546875" style="401" customWidth="1"/>
    <col min="9534" max="9545" width="7" style="401" customWidth="1"/>
    <col min="9546" max="9728" width="9.140625" style="401"/>
    <col min="9729" max="9729" width="18.28515625" style="401" customWidth="1"/>
    <col min="9730" max="9744" width="0" style="401" hidden="1" customWidth="1"/>
    <col min="9745" max="9754" width="6" style="401" customWidth="1"/>
    <col min="9755" max="9755" width="7.140625" style="401" customWidth="1"/>
    <col min="9756" max="9756" width="7.5703125" style="401" customWidth="1"/>
    <col min="9757" max="9757" width="9.140625" style="401"/>
    <col min="9758" max="9758" width="18.85546875" style="401" customWidth="1"/>
    <col min="9759" max="9770" width="7" style="401" customWidth="1"/>
    <col min="9771" max="9772" width="9.140625" style="401"/>
    <col min="9773" max="9773" width="18.85546875" style="401" customWidth="1"/>
    <col min="9774" max="9785" width="7" style="401" customWidth="1"/>
    <col min="9786" max="9788" width="9.140625" style="401"/>
    <col min="9789" max="9789" width="18.85546875" style="401" customWidth="1"/>
    <col min="9790" max="9801" width="7" style="401" customWidth="1"/>
    <col min="9802" max="9984" width="9.140625" style="401"/>
    <col min="9985" max="9985" width="18.28515625" style="401" customWidth="1"/>
    <col min="9986" max="10000" width="0" style="401" hidden="1" customWidth="1"/>
    <col min="10001" max="10010" width="6" style="401" customWidth="1"/>
    <col min="10011" max="10011" width="7.140625" style="401" customWidth="1"/>
    <col min="10012" max="10012" width="7.5703125" style="401" customWidth="1"/>
    <col min="10013" max="10013" width="9.140625" style="401"/>
    <col min="10014" max="10014" width="18.85546875" style="401" customWidth="1"/>
    <col min="10015" max="10026" width="7" style="401" customWidth="1"/>
    <col min="10027" max="10028" width="9.140625" style="401"/>
    <col min="10029" max="10029" width="18.85546875" style="401" customWidth="1"/>
    <col min="10030" max="10041" width="7" style="401" customWidth="1"/>
    <col min="10042" max="10044" width="9.140625" style="401"/>
    <col min="10045" max="10045" width="18.85546875" style="401" customWidth="1"/>
    <col min="10046" max="10057" width="7" style="401" customWidth="1"/>
    <col min="10058" max="10240" width="9.140625" style="401"/>
    <col min="10241" max="10241" width="18.28515625" style="401" customWidth="1"/>
    <col min="10242" max="10256" width="0" style="401" hidden="1" customWidth="1"/>
    <col min="10257" max="10266" width="6" style="401" customWidth="1"/>
    <col min="10267" max="10267" width="7.140625" style="401" customWidth="1"/>
    <col min="10268" max="10268" width="7.5703125" style="401" customWidth="1"/>
    <col min="10269" max="10269" width="9.140625" style="401"/>
    <col min="10270" max="10270" width="18.85546875" style="401" customWidth="1"/>
    <col min="10271" max="10282" width="7" style="401" customWidth="1"/>
    <col min="10283" max="10284" width="9.140625" style="401"/>
    <col min="10285" max="10285" width="18.85546875" style="401" customWidth="1"/>
    <col min="10286" max="10297" width="7" style="401" customWidth="1"/>
    <col min="10298" max="10300" width="9.140625" style="401"/>
    <col min="10301" max="10301" width="18.85546875" style="401" customWidth="1"/>
    <col min="10302" max="10313" width="7" style="401" customWidth="1"/>
    <col min="10314" max="10496" width="9.140625" style="401"/>
    <col min="10497" max="10497" width="18.28515625" style="401" customWidth="1"/>
    <col min="10498" max="10512" width="0" style="401" hidden="1" customWidth="1"/>
    <col min="10513" max="10522" width="6" style="401" customWidth="1"/>
    <col min="10523" max="10523" width="7.140625" style="401" customWidth="1"/>
    <col min="10524" max="10524" width="7.5703125" style="401" customWidth="1"/>
    <col min="10525" max="10525" width="9.140625" style="401"/>
    <col min="10526" max="10526" width="18.85546875" style="401" customWidth="1"/>
    <col min="10527" max="10538" width="7" style="401" customWidth="1"/>
    <col min="10539" max="10540" width="9.140625" style="401"/>
    <col min="10541" max="10541" width="18.85546875" style="401" customWidth="1"/>
    <col min="10542" max="10553" width="7" style="401" customWidth="1"/>
    <col min="10554" max="10556" width="9.140625" style="401"/>
    <col min="10557" max="10557" width="18.85546875" style="401" customWidth="1"/>
    <col min="10558" max="10569" width="7" style="401" customWidth="1"/>
    <col min="10570" max="10752" width="9.140625" style="401"/>
    <col min="10753" max="10753" width="18.28515625" style="401" customWidth="1"/>
    <col min="10754" max="10768" width="0" style="401" hidden="1" customWidth="1"/>
    <col min="10769" max="10778" width="6" style="401" customWidth="1"/>
    <col min="10779" max="10779" width="7.140625" style="401" customWidth="1"/>
    <col min="10780" max="10780" width="7.5703125" style="401" customWidth="1"/>
    <col min="10781" max="10781" width="9.140625" style="401"/>
    <col min="10782" max="10782" width="18.85546875" style="401" customWidth="1"/>
    <col min="10783" max="10794" width="7" style="401" customWidth="1"/>
    <col min="10795" max="10796" width="9.140625" style="401"/>
    <col min="10797" max="10797" width="18.85546875" style="401" customWidth="1"/>
    <col min="10798" max="10809" width="7" style="401" customWidth="1"/>
    <col min="10810" max="10812" width="9.140625" style="401"/>
    <col min="10813" max="10813" width="18.85546875" style="401" customWidth="1"/>
    <col min="10814" max="10825" width="7" style="401" customWidth="1"/>
    <col min="10826" max="11008" width="9.140625" style="401"/>
    <col min="11009" max="11009" width="18.28515625" style="401" customWidth="1"/>
    <col min="11010" max="11024" width="0" style="401" hidden="1" customWidth="1"/>
    <col min="11025" max="11034" width="6" style="401" customWidth="1"/>
    <col min="11035" max="11035" width="7.140625" style="401" customWidth="1"/>
    <col min="11036" max="11036" width="7.5703125" style="401" customWidth="1"/>
    <col min="11037" max="11037" width="9.140625" style="401"/>
    <col min="11038" max="11038" width="18.85546875" style="401" customWidth="1"/>
    <col min="11039" max="11050" width="7" style="401" customWidth="1"/>
    <col min="11051" max="11052" width="9.140625" style="401"/>
    <col min="11053" max="11053" width="18.85546875" style="401" customWidth="1"/>
    <col min="11054" max="11065" width="7" style="401" customWidth="1"/>
    <col min="11066" max="11068" width="9.140625" style="401"/>
    <col min="11069" max="11069" width="18.85546875" style="401" customWidth="1"/>
    <col min="11070" max="11081" width="7" style="401" customWidth="1"/>
    <col min="11082" max="11264" width="9.140625" style="401"/>
    <col min="11265" max="11265" width="18.28515625" style="401" customWidth="1"/>
    <col min="11266" max="11280" width="0" style="401" hidden="1" customWidth="1"/>
    <col min="11281" max="11290" width="6" style="401" customWidth="1"/>
    <col min="11291" max="11291" width="7.140625" style="401" customWidth="1"/>
    <col min="11292" max="11292" width="7.5703125" style="401" customWidth="1"/>
    <col min="11293" max="11293" width="9.140625" style="401"/>
    <col min="11294" max="11294" width="18.85546875" style="401" customWidth="1"/>
    <col min="11295" max="11306" width="7" style="401" customWidth="1"/>
    <col min="11307" max="11308" width="9.140625" style="401"/>
    <col min="11309" max="11309" width="18.85546875" style="401" customWidth="1"/>
    <col min="11310" max="11321" width="7" style="401" customWidth="1"/>
    <col min="11322" max="11324" width="9.140625" style="401"/>
    <col min="11325" max="11325" width="18.85546875" style="401" customWidth="1"/>
    <col min="11326" max="11337" width="7" style="401" customWidth="1"/>
    <col min="11338" max="11520" width="9.140625" style="401"/>
    <col min="11521" max="11521" width="18.28515625" style="401" customWidth="1"/>
    <col min="11522" max="11536" width="0" style="401" hidden="1" customWidth="1"/>
    <col min="11537" max="11546" width="6" style="401" customWidth="1"/>
    <col min="11547" max="11547" width="7.140625" style="401" customWidth="1"/>
    <col min="11548" max="11548" width="7.5703125" style="401" customWidth="1"/>
    <col min="11549" max="11549" width="9.140625" style="401"/>
    <col min="11550" max="11550" width="18.85546875" style="401" customWidth="1"/>
    <col min="11551" max="11562" width="7" style="401" customWidth="1"/>
    <col min="11563" max="11564" width="9.140625" style="401"/>
    <col min="11565" max="11565" width="18.85546875" style="401" customWidth="1"/>
    <col min="11566" max="11577" width="7" style="401" customWidth="1"/>
    <col min="11578" max="11580" width="9.140625" style="401"/>
    <col min="11581" max="11581" width="18.85546875" style="401" customWidth="1"/>
    <col min="11582" max="11593" width="7" style="401" customWidth="1"/>
    <col min="11594" max="11776" width="9.140625" style="401"/>
    <col min="11777" max="11777" width="18.28515625" style="401" customWidth="1"/>
    <col min="11778" max="11792" width="0" style="401" hidden="1" customWidth="1"/>
    <col min="11793" max="11802" width="6" style="401" customWidth="1"/>
    <col min="11803" max="11803" width="7.140625" style="401" customWidth="1"/>
    <col min="11804" max="11804" width="7.5703125" style="401" customWidth="1"/>
    <col min="11805" max="11805" width="9.140625" style="401"/>
    <col min="11806" max="11806" width="18.85546875" style="401" customWidth="1"/>
    <col min="11807" max="11818" width="7" style="401" customWidth="1"/>
    <col min="11819" max="11820" width="9.140625" style="401"/>
    <col min="11821" max="11821" width="18.85546875" style="401" customWidth="1"/>
    <col min="11822" max="11833" width="7" style="401" customWidth="1"/>
    <col min="11834" max="11836" width="9.140625" style="401"/>
    <col min="11837" max="11837" width="18.85546875" style="401" customWidth="1"/>
    <col min="11838" max="11849" width="7" style="401" customWidth="1"/>
    <col min="11850" max="12032" width="9.140625" style="401"/>
    <col min="12033" max="12033" width="18.28515625" style="401" customWidth="1"/>
    <col min="12034" max="12048" width="0" style="401" hidden="1" customWidth="1"/>
    <col min="12049" max="12058" width="6" style="401" customWidth="1"/>
    <col min="12059" max="12059" width="7.140625" style="401" customWidth="1"/>
    <col min="12060" max="12060" width="7.5703125" style="401" customWidth="1"/>
    <col min="12061" max="12061" width="9.140625" style="401"/>
    <col min="12062" max="12062" width="18.85546875" style="401" customWidth="1"/>
    <col min="12063" max="12074" width="7" style="401" customWidth="1"/>
    <col min="12075" max="12076" width="9.140625" style="401"/>
    <col min="12077" max="12077" width="18.85546875" style="401" customWidth="1"/>
    <col min="12078" max="12089" width="7" style="401" customWidth="1"/>
    <col min="12090" max="12092" width="9.140625" style="401"/>
    <col min="12093" max="12093" width="18.85546875" style="401" customWidth="1"/>
    <col min="12094" max="12105" width="7" style="401" customWidth="1"/>
    <col min="12106" max="12288" width="9.140625" style="401"/>
    <col min="12289" max="12289" width="18.28515625" style="401" customWidth="1"/>
    <col min="12290" max="12304" width="0" style="401" hidden="1" customWidth="1"/>
    <col min="12305" max="12314" width="6" style="401" customWidth="1"/>
    <col min="12315" max="12315" width="7.140625" style="401" customWidth="1"/>
    <col min="12316" max="12316" width="7.5703125" style="401" customWidth="1"/>
    <col min="12317" max="12317" width="9.140625" style="401"/>
    <col min="12318" max="12318" width="18.85546875" style="401" customWidth="1"/>
    <col min="12319" max="12330" width="7" style="401" customWidth="1"/>
    <col min="12331" max="12332" width="9.140625" style="401"/>
    <col min="12333" max="12333" width="18.85546875" style="401" customWidth="1"/>
    <col min="12334" max="12345" width="7" style="401" customWidth="1"/>
    <col min="12346" max="12348" width="9.140625" style="401"/>
    <col min="12349" max="12349" width="18.85546875" style="401" customWidth="1"/>
    <col min="12350" max="12361" width="7" style="401" customWidth="1"/>
    <col min="12362" max="12544" width="9.140625" style="401"/>
    <col min="12545" max="12545" width="18.28515625" style="401" customWidth="1"/>
    <col min="12546" max="12560" width="0" style="401" hidden="1" customWidth="1"/>
    <col min="12561" max="12570" width="6" style="401" customWidth="1"/>
    <col min="12571" max="12571" width="7.140625" style="401" customWidth="1"/>
    <col min="12572" max="12572" width="7.5703125" style="401" customWidth="1"/>
    <col min="12573" max="12573" width="9.140625" style="401"/>
    <col min="12574" max="12574" width="18.85546875" style="401" customWidth="1"/>
    <col min="12575" max="12586" width="7" style="401" customWidth="1"/>
    <col min="12587" max="12588" width="9.140625" style="401"/>
    <col min="12589" max="12589" width="18.85546875" style="401" customWidth="1"/>
    <col min="12590" max="12601" width="7" style="401" customWidth="1"/>
    <col min="12602" max="12604" width="9.140625" style="401"/>
    <col min="12605" max="12605" width="18.85546875" style="401" customWidth="1"/>
    <col min="12606" max="12617" width="7" style="401" customWidth="1"/>
    <col min="12618" max="12800" width="9.140625" style="401"/>
    <col min="12801" max="12801" width="18.28515625" style="401" customWidth="1"/>
    <col min="12802" max="12816" width="0" style="401" hidden="1" customWidth="1"/>
    <col min="12817" max="12826" width="6" style="401" customWidth="1"/>
    <col min="12827" max="12827" width="7.140625" style="401" customWidth="1"/>
    <col min="12828" max="12828" width="7.5703125" style="401" customWidth="1"/>
    <col min="12829" max="12829" width="9.140625" style="401"/>
    <col min="12830" max="12830" width="18.85546875" style="401" customWidth="1"/>
    <col min="12831" max="12842" width="7" style="401" customWidth="1"/>
    <col min="12843" max="12844" width="9.140625" style="401"/>
    <col min="12845" max="12845" width="18.85546875" style="401" customWidth="1"/>
    <col min="12846" max="12857" width="7" style="401" customWidth="1"/>
    <col min="12858" max="12860" width="9.140625" style="401"/>
    <col min="12861" max="12861" width="18.85546875" style="401" customWidth="1"/>
    <col min="12862" max="12873" width="7" style="401" customWidth="1"/>
    <col min="12874" max="13056" width="9.140625" style="401"/>
    <col min="13057" max="13057" width="18.28515625" style="401" customWidth="1"/>
    <col min="13058" max="13072" width="0" style="401" hidden="1" customWidth="1"/>
    <col min="13073" max="13082" width="6" style="401" customWidth="1"/>
    <col min="13083" max="13083" width="7.140625" style="401" customWidth="1"/>
    <col min="13084" max="13084" width="7.5703125" style="401" customWidth="1"/>
    <col min="13085" max="13085" width="9.140625" style="401"/>
    <col min="13086" max="13086" width="18.85546875" style="401" customWidth="1"/>
    <col min="13087" max="13098" width="7" style="401" customWidth="1"/>
    <col min="13099" max="13100" width="9.140625" style="401"/>
    <col min="13101" max="13101" width="18.85546875" style="401" customWidth="1"/>
    <col min="13102" max="13113" width="7" style="401" customWidth="1"/>
    <col min="13114" max="13116" width="9.140625" style="401"/>
    <col min="13117" max="13117" width="18.85546875" style="401" customWidth="1"/>
    <col min="13118" max="13129" width="7" style="401" customWidth="1"/>
    <col min="13130" max="13312" width="9.140625" style="401"/>
    <col min="13313" max="13313" width="18.28515625" style="401" customWidth="1"/>
    <col min="13314" max="13328" width="0" style="401" hidden="1" customWidth="1"/>
    <col min="13329" max="13338" width="6" style="401" customWidth="1"/>
    <col min="13339" max="13339" width="7.140625" style="401" customWidth="1"/>
    <col min="13340" max="13340" width="7.5703125" style="401" customWidth="1"/>
    <col min="13341" max="13341" width="9.140625" style="401"/>
    <col min="13342" max="13342" width="18.85546875" style="401" customWidth="1"/>
    <col min="13343" max="13354" width="7" style="401" customWidth="1"/>
    <col min="13355" max="13356" width="9.140625" style="401"/>
    <col min="13357" max="13357" width="18.85546875" style="401" customWidth="1"/>
    <col min="13358" max="13369" width="7" style="401" customWidth="1"/>
    <col min="13370" max="13372" width="9.140625" style="401"/>
    <col min="13373" max="13373" width="18.85546875" style="401" customWidth="1"/>
    <col min="13374" max="13385" width="7" style="401" customWidth="1"/>
    <col min="13386" max="13568" width="9.140625" style="401"/>
    <col min="13569" max="13569" width="18.28515625" style="401" customWidth="1"/>
    <col min="13570" max="13584" width="0" style="401" hidden="1" customWidth="1"/>
    <col min="13585" max="13594" width="6" style="401" customWidth="1"/>
    <col min="13595" max="13595" width="7.140625" style="401" customWidth="1"/>
    <col min="13596" max="13596" width="7.5703125" style="401" customWidth="1"/>
    <col min="13597" max="13597" width="9.140625" style="401"/>
    <col min="13598" max="13598" width="18.85546875" style="401" customWidth="1"/>
    <col min="13599" max="13610" width="7" style="401" customWidth="1"/>
    <col min="13611" max="13612" width="9.140625" style="401"/>
    <col min="13613" max="13613" width="18.85546875" style="401" customWidth="1"/>
    <col min="13614" max="13625" width="7" style="401" customWidth="1"/>
    <col min="13626" max="13628" width="9.140625" style="401"/>
    <col min="13629" max="13629" width="18.85546875" style="401" customWidth="1"/>
    <col min="13630" max="13641" width="7" style="401" customWidth="1"/>
    <col min="13642" max="13824" width="9.140625" style="401"/>
    <col min="13825" max="13825" width="18.28515625" style="401" customWidth="1"/>
    <col min="13826" max="13840" width="0" style="401" hidden="1" customWidth="1"/>
    <col min="13841" max="13850" width="6" style="401" customWidth="1"/>
    <col min="13851" max="13851" width="7.140625" style="401" customWidth="1"/>
    <col min="13852" max="13852" width="7.5703125" style="401" customWidth="1"/>
    <col min="13853" max="13853" width="9.140625" style="401"/>
    <col min="13854" max="13854" width="18.85546875" style="401" customWidth="1"/>
    <col min="13855" max="13866" width="7" style="401" customWidth="1"/>
    <col min="13867" max="13868" width="9.140625" style="401"/>
    <col min="13869" max="13869" width="18.85546875" style="401" customWidth="1"/>
    <col min="13870" max="13881" width="7" style="401" customWidth="1"/>
    <col min="13882" max="13884" width="9.140625" style="401"/>
    <col min="13885" max="13885" width="18.85546875" style="401" customWidth="1"/>
    <col min="13886" max="13897" width="7" style="401" customWidth="1"/>
    <col min="13898" max="14080" width="9.140625" style="401"/>
    <col min="14081" max="14081" width="18.28515625" style="401" customWidth="1"/>
    <col min="14082" max="14096" width="0" style="401" hidden="1" customWidth="1"/>
    <col min="14097" max="14106" width="6" style="401" customWidth="1"/>
    <col min="14107" max="14107" width="7.140625" style="401" customWidth="1"/>
    <col min="14108" max="14108" width="7.5703125" style="401" customWidth="1"/>
    <col min="14109" max="14109" width="9.140625" style="401"/>
    <col min="14110" max="14110" width="18.85546875" style="401" customWidth="1"/>
    <col min="14111" max="14122" width="7" style="401" customWidth="1"/>
    <col min="14123" max="14124" width="9.140625" style="401"/>
    <col min="14125" max="14125" width="18.85546875" style="401" customWidth="1"/>
    <col min="14126" max="14137" width="7" style="401" customWidth="1"/>
    <col min="14138" max="14140" width="9.140625" style="401"/>
    <col min="14141" max="14141" width="18.85546875" style="401" customWidth="1"/>
    <col min="14142" max="14153" width="7" style="401" customWidth="1"/>
    <col min="14154" max="14336" width="9.140625" style="401"/>
    <col min="14337" max="14337" width="18.28515625" style="401" customWidth="1"/>
    <col min="14338" max="14352" width="0" style="401" hidden="1" customWidth="1"/>
    <col min="14353" max="14362" width="6" style="401" customWidth="1"/>
    <col min="14363" max="14363" width="7.140625" style="401" customWidth="1"/>
    <col min="14364" max="14364" width="7.5703125" style="401" customWidth="1"/>
    <col min="14365" max="14365" width="9.140625" style="401"/>
    <col min="14366" max="14366" width="18.85546875" style="401" customWidth="1"/>
    <col min="14367" max="14378" width="7" style="401" customWidth="1"/>
    <col min="14379" max="14380" width="9.140625" style="401"/>
    <col min="14381" max="14381" width="18.85546875" style="401" customWidth="1"/>
    <col min="14382" max="14393" width="7" style="401" customWidth="1"/>
    <col min="14394" max="14396" width="9.140625" style="401"/>
    <col min="14397" max="14397" width="18.85546875" style="401" customWidth="1"/>
    <col min="14398" max="14409" width="7" style="401" customWidth="1"/>
    <col min="14410" max="14592" width="9.140625" style="401"/>
    <col min="14593" max="14593" width="18.28515625" style="401" customWidth="1"/>
    <col min="14594" max="14608" width="0" style="401" hidden="1" customWidth="1"/>
    <col min="14609" max="14618" width="6" style="401" customWidth="1"/>
    <col min="14619" max="14619" width="7.140625" style="401" customWidth="1"/>
    <col min="14620" max="14620" width="7.5703125" style="401" customWidth="1"/>
    <col min="14621" max="14621" width="9.140625" style="401"/>
    <col min="14622" max="14622" width="18.85546875" style="401" customWidth="1"/>
    <col min="14623" max="14634" width="7" style="401" customWidth="1"/>
    <col min="14635" max="14636" width="9.140625" style="401"/>
    <col min="14637" max="14637" width="18.85546875" style="401" customWidth="1"/>
    <col min="14638" max="14649" width="7" style="401" customWidth="1"/>
    <col min="14650" max="14652" width="9.140625" style="401"/>
    <col min="14653" max="14653" width="18.85546875" style="401" customWidth="1"/>
    <col min="14654" max="14665" width="7" style="401" customWidth="1"/>
    <col min="14666" max="14848" width="9.140625" style="401"/>
    <col min="14849" max="14849" width="18.28515625" style="401" customWidth="1"/>
    <col min="14850" max="14864" width="0" style="401" hidden="1" customWidth="1"/>
    <col min="14865" max="14874" width="6" style="401" customWidth="1"/>
    <col min="14875" max="14875" width="7.140625" style="401" customWidth="1"/>
    <col min="14876" max="14876" width="7.5703125" style="401" customWidth="1"/>
    <col min="14877" max="14877" width="9.140625" style="401"/>
    <col min="14878" max="14878" width="18.85546875" style="401" customWidth="1"/>
    <col min="14879" max="14890" width="7" style="401" customWidth="1"/>
    <col min="14891" max="14892" width="9.140625" style="401"/>
    <col min="14893" max="14893" width="18.85546875" style="401" customWidth="1"/>
    <col min="14894" max="14905" width="7" style="401" customWidth="1"/>
    <col min="14906" max="14908" width="9.140625" style="401"/>
    <col min="14909" max="14909" width="18.85546875" style="401" customWidth="1"/>
    <col min="14910" max="14921" width="7" style="401" customWidth="1"/>
    <col min="14922" max="15104" width="9.140625" style="401"/>
    <col min="15105" max="15105" width="18.28515625" style="401" customWidth="1"/>
    <col min="15106" max="15120" width="0" style="401" hidden="1" customWidth="1"/>
    <col min="15121" max="15130" width="6" style="401" customWidth="1"/>
    <col min="15131" max="15131" width="7.140625" style="401" customWidth="1"/>
    <col min="15132" max="15132" width="7.5703125" style="401" customWidth="1"/>
    <col min="15133" max="15133" width="9.140625" style="401"/>
    <col min="15134" max="15134" width="18.85546875" style="401" customWidth="1"/>
    <col min="15135" max="15146" width="7" style="401" customWidth="1"/>
    <col min="15147" max="15148" width="9.140625" style="401"/>
    <col min="15149" max="15149" width="18.85546875" style="401" customWidth="1"/>
    <col min="15150" max="15161" width="7" style="401" customWidth="1"/>
    <col min="15162" max="15164" width="9.140625" style="401"/>
    <col min="15165" max="15165" width="18.85546875" style="401" customWidth="1"/>
    <col min="15166" max="15177" width="7" style="401" customWidth="1"/>
    <col min="15178" max="15360" width="9.140625" style="401"/>
    <col min="15361" max="15361" width="18.28515625" style="401" customWidth="1"/>
    <col min="15362" max="15376" width="0" style="401" hidden="1" customWidth="1"/>
    <col min="15377" max="15386" width="6" style="401" customWidth="1"/>
    <col min="15387" max="15387" width="7.140625" style="401" customWidth="1"/>
    <col min="15388" max="15388" width="7.5703125" style="401" customWidth="1"/>
    <col min="15389" max="15389" width="9.140625" style="401"/>
    <col min="15390" max="15390" width="18.85546875" style="401" customWidth="1"/>
    <col min="15391" max="15402" width="7" style="401" customWidth="1"/>
    <col min="15403" max="15404" width="9.140625" style="401"/>
    <col min="15405" max="15405" width="18.85546875" style="401" customWidth="1"/>
    <col min="15406" max="15417" width="7" style="401" customWidth="1"/>
    <col min="15418" max="15420" width="9.140625" style="401"/>
    <col min="15421" max="15421" width="18.85546875" style="401" customWidth="1"/>
    <col min="15422" max="15433" width="7" style="401" customWidth="1"/>
    <col min="15434" max="15616" width="9.140625" style="401"/>
    <col min="15617" max="15617" width="18.28515625" style="401" customWidth="1"/>
    <col min="15618" max="15632" width="0" style="401" hidden="1" customWidth="1"/>
    <col min="15633" max="15642" width="6" style="401" customWidth="1"/>
    <col min="15643" max="15643" width="7.140625" style="401" customWidth="1"/>
    <col min="15644" max="15644" width="7.5703125" style="401" customWidth="1"/>
    <col min="15645" max="15645" width="9.140625" style="401"/>
    <col min="15646" max="15646" width="18.85546875" style="401" customWidth="1"/>
    <col min="15647" max="15658" width="7" style="401" customWidth="1"/>
    <col min="15659" max="15660" width="9.140625" style="401"/>
    <col min="15661" max="15661" width="18.85546875" style="401" customWidth="1"/>
    <col min="15662" max="15673" width="7" style="401" customWidth="1"/>
    <col min="15674" max="15676" width="9.140625" style="401"/>
    <col min="15677" max="15677" width="18.85546875" style="401" customWidth="1"/>
    <col min="15678" max="15689" width="7" style="401" customWidth="1"/>
    <col min="15690" max="15872" width="9.140625" style="401"/>
    <col min="15873" max="15873" width="18.28515625" style="401" customWidth="1"/>
    <col min="15874" max="15888" width="0" style="401" hidden="1" customWidth="1"/>
    <col min="15889" max="15898" width="6" style="401" customWidth="1"/>
    <col min="15899" max="15899" width="7.140625" style="401" customWidth="1"/>
    <col min="15900" max="15900" width="7.5703125" style="401" customWidth="1"/>
    <col min="15901" max="15901" width="9.140625" style="401"/>
    <col min="15902" max="15902" width="18.85546875" style="401" customWidth="1"/>
    <col min="15903" max="15914" width="7" style="401" customWidth="1"/>
    <col min="15915" max="15916" width="9.140625" style="401"/>
    <col min="15917" max="15917" width="18.85546875" style="401" customWidth="1"/>
    <col min="15918" max="15929" width="7" style="401" customWidth="1"/>
    <col min="15930" max="15932" width="9.140625" style="401"/>
    <col min="15933" max="15933" width="18.85546875" style="401" customWidth="1"/>
    <col min="15934" max="15945" width="7" style="401" customWidth="1"/>
    <col min="15946" max="16128" width="9.140625" style="401"/>
    <col min="16129" max="16129" width="18.28515625" style="401" customWidth="1"/>
    <col min="16130" max="16144" width="0" style="401" hidden="1" customWidth="1"/>
    <col min="16145" max="16154" width="6" style="401" customWidth="1"/>
    <col min="16155" max="16155" width="7.140625" style="401" customWidth="1"/>
    <col min="16156" max="16156" width="7.5703125" style="401" customWidth="1"/>
    <col min="16157" max="16157" width="9.140625" style="401"/>
    <col min="16158" max="16158" width="18.85546875" style="401" customWidth="1"/>
    <col min="16159" max="16170" width="7" style="401" customWidth="1"/>
    <col min="16171" max="16172" width="9.140625" style="401"/>
    <col min="16173" max="16173" width="18.85546875" style="401" customWidth="1"/>
    <col min="16174" max="16185" width="7" style="401" customWidth="1"/>
    <col min="16186" max="16188" width="9.140625" style="401"/>
    <col min="16189" max="16189" width="18.85546875" style="401" customWidth="1"/>
    <col min="16190" max="16201" width="7" style="401" customWidth="1"/>
    <col min="16202" max="16384" width="9.140625" style="401"/>
  </cols>
  <sheetData>
    <row r="1" spans="1:72" s="4" customFormat="1" x14ac:dyDescent="0.2">
      <c r="A1" s="502"/>
      <c r="B1" s="506"/>
      <c r="C1" s="506"/>
      <c r="D1" s="506"/>
      <c r="E1" s="506"/>
      <c r="F1" s="507"/>
      <c r="G1" s="506"/>
      <c r="H1" s="401"/>
      <c r="I1" s="401"/>
      <c r="J1" s="401"/>
      <c r="K1" s="401"/>
      <c r="L1" s="401"/>
      <c r="M1" s="401"/>
      <c r="N1" s="506"/>
      <c r="O1" s="401"/>
      <c r="P1" s="401"/>
      <c r="Q1" s="401"/>
      <c r="R1" s="401"/>
      <c r="S1" s="401"/>
      <c r="T1" s="401"/>
      <c r="U1" s="401"/>
      <c r="V1" s="401"/>
      <c r="W1" s="401"/>
      <c r="X1" s="401"/>
      <c r="Y1" s="401"/>
      <c r="Z1" s="401"/>
      <c r="AA1" s="401"/>
      <c r="AB1" s="401"/>
      <c r="AC1" s="401"/>
      <c r="AD1" s="401"/>
      <c r="AE1" s="401"/>
      <c r="AF1" s="401"/>
      <c r="AG1" s="401"/>
      <c r="AH1" s="401"/>
      <c r="AI1" s="401"/>
      <c r="AJ1" s="401"/>
      <c r="AK1" s="401"/>
      <c r="AL1" s="401"/>
      <c r="AM1" s="401"/>
      <c r="AN1" s="401"/>
      <c r="AO1" s="401"/>
      <c r="AP1" s="401"/>
      <c r="AQ1" s="401"/>
      <c r="AR1" s="401"/>
      <c r="AS1" s="401"/>
      <c r="AT1" s="401"/>
      <c r="AU1" s="401"/>
      <c r="AV1" s="401"/>
      <c r="AW1" s="401"/>
      <c r="AX1" s="401"/>
      <c r="AY1" s="401"/>
      <c r="AZ1" s="401"/>
      <c r="BA1" s="401"/>
      <c r="BB1" s="401"/>
      <c r="BC1" s="401"/>
      <c r="BD1" s="401"/>
      <c r="BE1" s="401"/>
      <c r="BF1" s="401"/>
      <c r="BG1" s="401"/>
      <c r="BH1" s="401"/>
      <c r="BI1" s="401"/>
      <c r="BJ1" s="401"/>
      <c r="BK1" s="401"/>
      <c r="BL1" s="401"/>
      <c r="BM1" s="401"/>
      <c r="BN1" s="401"/>
      <c r="BO1" s="401"/>
      <c r="BP1" s="401"/>
      <c r="BQ1" s="401"/>
      <c r="BR1" s="401"/>
      <c r="BS1" s="401"/>
      <c r="BT1" s="401"/>
    </row>
    <row r="2" spans="1:72" s="4" customFormat="1" x14ac:dyDescent="0.2">
      <c r="A2" s="1238" t="s">
        <v>912</v>
      </c>
      <c r="B2" s="1238"/>
      <c r="C2" s="1238"/>
      <c r="D2" s="1238"/>
      <c r="E2" s="1238"/>
      <c r="F2" s="1238"/>
      <c r="G2" s="1238"/>
      <c r="H2" s="1238"/>
      <c r="I2" s="1238"/>
      <c r="J2" s="1238"/>
      <c r="K2" s="1238"/>
      <c r="L2" s="1238"/>
      <c r="M2" s="1238"/>
      <c r="N2" s="1238"/>
      <c r="O2" s="1238"/>
      <c r="P2" s="1238"/>
      <c r="Q2" s="1238"/>
      <c r="R2" s="1238"/>
      <c r="S2" s="1238"/>
      <c r="T2" s="1238"/>
      <c r="U2" s="1238"/>
      <c r="V2" s="1238"/>
      <c r="W2" s="1238"/>
      <c r="X2" s="1238"/>
      <c r="Y2" s="1238"/>
      <c r="Z2" s="1238"/>
      <c r="AA2" s="1238"/>
      <c r="AB2" s="1238"/>
      <c r="AC2" s="401"/>
      <c r="AD2" s="402" t="s">
        <v>913</v>
      </c>
      <c r="AE2" s="402"/>
      <c r="AF2" s="402"/>
      <c r="AG2" s="402"/>
      <c r="AH2" s="402"/>
      <c r="AI2" s="402"/>
      <c r="AJ2" s="402"/>
      <c r="AK2" s="402"/>
      <c r="AL2" s="402"/>
      <c r="AM2" s="402"/>
      <c r="AN2" s="402"/>
      <c r="AO2" s="402"/>
      <c r="AP2" s="402"/>
      <c r="AQ2" s="402"/>
      <c r="AR2" s="402"/>
      <c r="AS2" s="402" t="s">
        <v>914</v>
      </c>
      <c r="AT2" s="402"/>
      <c r="AU2" s="402"/>
      <c r="AV2" s="402"/>
      <c r="AW2" s="402"/>
      <c r="AX2" s="402"/>
      <c r="AY2" s="402"/>
      <c r="AZ2" s="402"/>
      <c r="BA2" s="402"/>
      <c r="BB2" s="402"/>
      <c r="BC2" s="402"/>
      <c r="BD2" s="402"/>
      <c r="BF2" s="401"/>
      <c r="BG2" s="401"/>
      <c r="BH2" s="401"/>
      <c r="BI2" s="402" t="s">
        <v>915</v>
      </c>
      <c r="BJ2" s="401"/>
      <c r="BK2" s="401"/>
      <c r="BL2" s="401"/>
      <c r="BM2" s="401"/>
      <c r="BN2" s="401"/>
      <c r="BO2" s="401"/>
      <c r="BP2" s="401"/>
      <c r="BQ2" s="401"/>
      <c r="BR2" s="401"/>
      <c r="BS2" s="401"/>
      <c r="BT2" s="401"/>
    </row>
    <row r="3" spans="1:72" s="4" customFormat="1" ht="13.5" thickBot="1" x14ac:dyDescent="0.25">
      <c r="A3" s="1239"/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39"/>
      <c r="Q3" s="1239"/>
      <c r="R3" s="1239"/>
      <c r="S3" s="1239"/>
      <c r="T3" s="1239"/>
      <c r="U3" s="1239"/>
      <c r="V3" s="1239"/>
      <c r="W3" s="1239"/>
      <c r="X3" s="1239"/>
      <c r="Y3" s="1239"/>
      <c r="Z3" s="1239"/>
      <c r="AA3" s="1239"/>
      <c r="AB3" s="1239"/>
      <c r="AC3" s="401"/>
      <c r="AD3" s="403"/>
      <c r="AE3" s="403"/>
      <c r="AF3" s="403"/>
      <c r="AG3" s="403"/>
      <c r="AH3" s="403"/>
      <c r="AI3" s="403"/>
      <c r="AJ3" s="403"/>
      <c r="AK3" s="403"/>
      <c r="AL3" s="403"/>
      <c r="AM3" s="403"/>
      <c r="AN3" s="403"/>
      <c r="AO3" s="403"/>
      <c r="AP3" s="403"/>
      <c r="AQ3" s="403"/>
      <c r="AR3" s="403"/>
      <c r="AS3" s="403"/>
      <c r="AT3" s="403"/>
      <c r="AU3" s="403"/>
      <c r="AV3" s="403"/>
      <c r="AW3" s="403"/>
      <c r="AX3" s="403"/>
      <c r="AY3" s="403"/>
      <c r="AZ3" s="403"/>
      <c r="BA3" s="403"/>
      <c r="BB3" s="403"/>
      <c r="BC3" s="403"/>
      <c r="BD3" s="403"/>
      <c r="BF3" s="401"/>
      <c r="BG3" s="401"/>
      <c r="BH3" s="401"/>
      <c r="BI3" s="401"/>
      <c r="BJ3" s="401"/>
      <c r="BK3" s="401"/>
      <c r="BL3" s="401"/>
      <c r="BM3" s="401"/>
      <c r="BN3" s="401"/>
      <c r="BO3" s="401"/>
      <c r="BP3" s="401"/>
      <c r="BQ3" s="401"/>
      <c r="BR3" s="401"/>
      <c r="BS3" s="401"/>
      <c r="BT3" s="401"/>
    </row>
    <row r="4" spans="1:72" s="4" customFormat="1" ht="23.25" customHeight="1" thickBot="1" x14ac:dyDescent="0.25">
      <c r="A4" s="404" t="s">
        <v>889</v>
      </c>
      <c r="B4" s="405" t="s">
        <v>497</v>
      </c>
      <c r="C4" s="406" t="s">
        <v>498</v>
      </c>
      <c r="D4" s="407" t="s">
        <v>499</v>
      </c>
      <c r="E4" s="407" t="s">
        <v>500</v>
      </c>
      <c r="F4" s="405" t="s">
        <v>501</v>
      </c>
      <c r="G4" s="406" t="s">
        <v>502</v>
      </c>
      <c r="H4" s="406" t="s">
        <v>503</v>
      </c>
      <c r="I4" s="406" t="s">
        <v>504</v>
      </c>
      <c r="J4" s="407" t="s">
        <v>505</v>
      </c>
      <c r="K4" s="509" t="s">
        <v>506</v>
      </c>
      <c r="L4" s="410" t="s">
        <v>507</v>
      </c>
      <c r="M4" s="410" t="s">
        <v>508</v>
      </c>
      <c r="N4" s="410" t="s">
        <v>509</v>
      </c>
      <c r="O4" s="410" t="s">
        <v>510</v>
      </c>
      <c r="P4" s="410" t="s">
        <v>511</v>
      </c>
      <c r="Q4" s="410" t="s">
        <v>3</v>
      </c>
      <c r="R4" s="410" t="s">
        <v>4</v>
      </c>
      <c r="S4" s="410" t="s">
        <v>5</v>
      </c>
      <c r="T4" s="510" t="s">
        <v>6</v>
      </c>
      <c r="U4" s="509" t="s">
        <v>7</v>
      </c>
      <c r="V4" s="410" t="s">
        <v>8</v>
      </c>
      <c r="W4" s="410" t="s">
        <v>9</v>
      </c>
      <c r="X4" s="410" t="s">
        <v>10</v>
      </c>
      <c r="Y4" s="410" t="s">
        <v>11</v>
      </c>
      <c r="Z4" s="411" t="s">
        <v>12</v>
      </c>
      <c r="AA4" s="511" t="s">
        <v>495</v>
      </c>
      <c r="AB4" s="512" t="s">
        <v>916</v>
      </c>
      <c r="AC4" s="401"/>
      <c r="AD4" s="404" t="s">
        <v>917</v>
      </c>
      <c r="AE4" s="410" t="s">
        <v>3</v>
      </c>
      <c r="AF4" s="410" t="s">
        <v>4</v>
      </c>
      <c r="AG4" s="410" t="s">
        <v>5</v>
      </c>
      <c r="AH4" s="410" t="s">
        <v>6</v>
      </c>
      <c r="AI4" s="410" t="s">
        <v>7</v>
      </c>
      <c r="AJ4" s="410" t="s">
        <v>8</v>
      </c>
      <c r="AK4" s="410" t="s">
        <v>9</v>
      </c>
      <c r="AL4" s="410" t="s">
        <v>10</v>
      </c>
      <c r="AM4" s="410" t="s">
        <v>11</v>
      </c>
      <c r="AN4" s="411" t="s">
        <v>12</v>
      </c>
      <c r="AO4" s="511" t="s">
        <v>495</v>
      </c>
      <c r="AP4" s="512" t="s">
        <v>916</v>
      </c>
      <c r="AS4" s="404" t="s">
        <v>917</v>
      </c>
      <c r="AT4" s="410" t="s">
        <v>3</v>
      </c>
      <c r="AU4" s="410" t="s">
        <v>4</v>
      </c>
      <c r="AV4" s="410" t="s">
        <v>5</v>
      </c>
      <c r="AW4" s="410" t="s">
        <v>6</v>
      </c>
      <c r="AX4" s="410" t="s">
        <v>7</v>
      </c>
      <c r="AY4" s="410" t="s">
        <v>8</v>
      </c>
      <c r="AZ4" s="410" t="s">
        <v>9</v>
      </c>
      <c r="BA4" s="410" t="s">
        <v>10</v>
      </c>
      <c r="BB4" s="410" t="s">
        <v>11</v>
      </c>
      <c r="BC4" s="411" t="s">
        <v>12</v>
      </c>
      <c r="BD4" s="511" t="s">
        <v>495</v>
      </c>
      <c r="BI4" s="404" t="s">
        <v>917</v>
      </c>
      <c r="BJ4" s="410" t="s">
        <v>3</v>
      </c>
      <c r="BK4" s="410" t="s">
        <v>4</v>
      </c>
      <c r="BL4" s="410" t="s">
        <v>5</v>
      </c>
      <c r="BM4" s="410" t="s">
        <v>6</v>
      </c>
      <c r="BN4" s="410" t="s">
        <v>7</v>
      </c>
      <c r="BO4" s="410" t="s">
        <v>8</v>
      </c>
      <c r="BP4" s="410" t="s">
        <v>9</v>
      </c>
      <c r="BQ4" s="410" t="s">
        <v>10</v>
      </c>
      <c r="BR4" s="410" t="s">
        <v>11</v>
      </c>
      <c r="BS4" s="411" t="s">
        <v>12</v>
      </c>
      <c r="BT4" s="511" t="s">
        <v>495</v>
      </c>
    </row>
    <row r="5" spans="1:72" s="4" customFormat="1" ht="13.5" thickBot="1" x14ac:dyDescent="0.25">
      <c r="A5" s="414" t="s">
        <v>891</v>
      </c>
      <c r="B5" s="415">
        <v>19527</v>
      </c>
      <c r="C5" s="416">
        <v>19162</v>
      </c>
      <c r="D5" s="417" t="e">
        <f>#REF!</f>
        <v>#REF!</v>
      </c>
      <c r="E5" s="417" t="e">
        <f>#REF!</f>
        <v>#REF!</v>
      </c>
      <c r="F5" s="415" t="e">
        <f>#REF!</f>
        <v>#REF!</v>
      </c>
      <c r="G5" s="416" t="e">
        <f>#REF!</f>
        <v>#REF!</v>
      </c>
      <c r="H5" s="418" t="e">
        <f>#REF!</f>
        <v>#REF!</v>
      </c>
      <c r="I5" s="418" t="e">
        <f>#REF!</f>
        <v>#REF!</v>
      </c>
      <c r="J5" s="513" t="e">
        <f>#REF!</f>
        <v>#REF!</v>
      </c>
      <c r="K5" s="514" t="e">
        <f>#REF!</f>
        <v>#REF!</v>
      </c>
      <c r="L5" s="418" t="e">
        <f>#REF!</f>
        <v>#REF!</v>
      </c>
      <c r="M5" s="418" t="e">
        <f>#REF!</f>
        <v>#REF!</v>
      </c>
      <c r="N5" s="418" t="e">
        <f>#REF!</f>
        <v>#REF!</v>
      </c>
      <c r="O5" s="418" t="e">
        <f>#REF!</f>
        <v>#REF!</v>
      </c>
      <c r="P5" s="418" t="e">
        <f>#REF!</f>
        <v>#REF!</v>
      </c>
      <c r="Q5" s="418">
        <v>18545</v>
      </c>
      <c r="R5" s="418">
        <v>16165</v>
      </c>
      <c r="S5" s="418">
        <v>16203</v>
      </c>
      <c r="T5" s="418">
        <v>16157</v>
      </c>
      <c r="U5" s="418">
        <v>15360</v>
      </c>
      <c r="V5" s="418">
        <v>14925</v>
      </c>
      <c r="W5" s="418">
        <v>16071</v>
      </c>
      <c r="X5" s="418">
        <v>14301</v>
      </c>
      <c r="Y5" s="418">
        <v>13790</v>
      </c>
      <c r="Z5" s="515">
        <v>13409</v>
      </c>
      <c r="AA5" s="423">
        <v>15492.6</v>
      </c>
      <c r="AB5" s="516">
        <v>27.734395978560922</v>
      </c>
      <c r="AC5" s="401"/>
      <c r="AD5" s="414" t="s">
        <v>918</v>
      </c>
      <c r="AE5" s="421">
        <v>18200</v>
      </c>
      <c r="AF5" s="421">
        <v>15880</v>
      </c>
      <c r="AG5" s="421">
        <v>15903</v>
      </c>
      <c r="AH5" s="418">
        <v>15865</v>
      </c>
      <c r="AI5" s="421">
        <v>15073</v>
      </c>
      <c r="AJ5" s="421">
        <v>14631</v>
      </c>
      <c r="AK5" s="421">
        <v>15779</v>
      </c>
      <c r="AL5" s="421">
        <v>14006</v>
      </c>
      <c r="AM5" s="421">
        <v>13498</v>
      </c>
      <c r="AN5" s="422">
        <v>13126</v>
      </c>
      <c r="AO5" s="423">
        <v>15196.1</v>
      </c>
      <c r="AP5" s="424">
        <v>27.900209121670621</v>
      </c>
      <c r="AS5" s="414" t="s">
        <v>918</v>
      </c>
      <c r="AT5" s="421">
        <v>1674.3061492944803</v>
      </c>
      <c r="AU5" s="421">
        <v>1450.6318526987227</v>
      </c>
      <c r="AV5" s="421">
        <v>1449.447791074844</v>
      </c>
      <c r="AW5" s="418">
        <v>1447.6677559044183</v>
      </c>
      <c r="AX5" s="421">
        <v>1375.2510325574567</v>
      </c>
      <c r="AY5" s="421">
        <v>1339.552567004554</v>
      </c>
      <c r="AZ5" s="421">
        <v>1442.6702191070544</v>
      </c>
      <c r="BA5" s="421">
        <v>1280.9660854353592</v>
      </c>
      <c r="BB5" s="421">
        <v>1442.6702191070544</v>
      </c>
      <c r="BC5" s="422">
        <v>1201.0680539544599</v>
      </c>
      <c r="BD5" s="423">
        <v>1410.4231726138403</v>
      </c>
      <c r="BI5" s="414" t="s">
        <v>918</v>
      </c>
      <c r="BJ5" s="421">
        <v>1643.1583670617169</v>
      </c>
      <c r="BK5" s="421">
        <v>1425.0562215190669</v>
      </c>
      <c r="BL5" s="421">
        <v>1422.6111350653116</v>
      </c>
      <c r="BM5" s="418">
        <v>1421.5045458577456</v>
      </c>
      <c r="BN5" s="421">
        <v>1349.5546102694364</v>
      </c>
      <c r="BO5" s="421">
        <v>1313.1654008605447</v>
      </c>
      <c r="BP5" s="421">
        <v>1416.457805195085</v>
      </c>
      <c r="BQ5" s="421">
        <v>1254.5424091047928</v>
      </c>
      <c r="BR5" s="421">
        <v>1416.457805195085</v>
      </c>
      <c r="BS5" s="422">
        <v>1175.7192390339503</v>
      </c>
      <c r="BT5" s="423">
        <v>1383.8227539162735</v>
      </c>
    </row>
    <row r="6" spans="1:72" s="4" customFormat="1" x14ac:dyDescent="0.2">
      <c r="A6" s="425" t="s">
        <v>892</v>
      </c>
      <c r="B6" s="426">
        <v>7080</v>
      </c>
      <c r="C6" s="427">
        <v>6779</v>
      </c>
      <c r="D6" s="428" t="e">
        <f>#REF!</f>
        <v>#REF!</v>
      </c>
      <c r="E6" s="428" t="e">
        <f>#REF!</f>
        <v>#REF!</v>
      </c>
      <c r="F6" s="426" t="e">
        <f>#REF!</f>
        <v>#REF!</v>
      </c>
      <c r="G6" s="427" t="e">
        <f>#REF!</f>
        <v>#REF!</v>
      </c>
      <c r="H6" s="429" t="e">
        <f>#REF!</f>
        <v>#REF!</v>
      </c>
      <c r="I6" s="429" t="e">
        <f>#REF!</f>
        <v>#REF!</v>
      </c>
      <c r="J6" s="430" t="e">
        <f>#REF!</f>
        <v>#REF!</v>
      </c>
      <c r="K6" s="431" t="e">
        <f>#REF!</f>
        <v>#REF!</v>
      </c>
      <c r="L6" s="429" t="e">
        <f>#REF!</f>
        <v>#REF!</v>
      </c>
      <c r="M6" s="429" t="e">
        <f>#REF!</f>
        <v>#REF!</v>
      </c>
      <c r="N6" s="429" t="e">
        <f>#REF!</f>
        <v>#REF!</v>
      </c>
      <c r="O6" s="429" t="e">
        <f>#REF!</f>
        <v>#REF!</v>
      </c>
      <c r="P6" s="429" t="e">
        <f>#REF!</f>
        <v>#REF!</v>
      </c>
      <c r="Q6" s="429">
        <v>5535</v>
      </c>
      <c r="R6" s="429">
        <v>4536</v>
      </c>
      <c r="S6" s="429">
        <v>4742</v>
      </c>
      <c r="T6" s="463">
        <v>4674</v>
      </c>
      <c r="U6" s="464">
        <v>4958</v>
      </c>
      <c r="V6" s="432">
        <v>4092</v>
      </c>
      <c r="W6" s="432">
        <v>5120</v>
      </c>
      <c r="X6" s="432">
        <v>4948</v>
      </c>
      <c r="Y6" s="432">
        <v>5389</v>
      </c>
      <c r="Z6" s="433">
        <v>5627</v>
      </c>
      <c r="AA6" s="434">
        <v>4962.1000000000004</v>
      </c>
      <c r="AB6" s="517">
        <v>8.8830051950748832</v>
      </c>
      <c r="AC6" s="401"/>
      <c r="AD6" s="425" t="s">
        <v>919</v>
      </c>
      <c r="AE6" s="429">
        <v>5327</v>
      </c>
      <c r="AF6" s="429">
        <v>4386</v>
      </c>
      <c r="AG6" s="429">
        <v>4545</v>
      </c>
      <c r="AH6" s="432">
        <v>4506</v>
      </c>
      <c r="AI6" s="432">
        <v>4793</v>
      </c>
      <c r="AJ6" s="432">
        <v>3886</v>
      </c>
      <c r="AK6" s="432">
        <v>4947</v>
      </c>
      <c r="AL6" s="432">
        <v>4782</v>
      </c>
      <c r="AM6" s="432">
        <v>5224</v>
      </c>
      <c r="AN6" s="433">
        <v>5448</v>
      </c>
      <c r="AO6" s="434">
        <v>4784.3999999999996</v>
      </c>
      <c r="AP6" s="435">
        <v>8.7842117728707318</v>
      </c>
      <c r="AS6" s="425" t="s">
        <v>919</v>
      </c>
      <c r="AT6" s="429">
        <v>1217.0238215647387</v>
      </c>
      <c r="AU6" s="429">
        <v>997.55668985355533</v>
      </c>
      <c r="AV6" s="429">
        <v>1043.9668096929081</v>
      </c>
      <c r="AW6" s="432">
        <v>1031.4351601549138</v>
      </c>
      <c r="AX6" s="432">
        <v>1096.8177242912607</v>
      </c>
      <c r="AY6" s="432">
        <v>910.12210582504838</v>
      </c>
      <c r="AZ6" s="432">
        <v>1142.6760491082887</v>
      </c>
      <c r="BA6" s="432">
        <v>1105.0883646344923</v>
      </c>
      <c r="BB6" s="432">
        <v>1142.6760491082887</v>
      </c>
      <c r="BC6" s="433">
        <v>1256.7365052138821</v>
      </c>
      <c r="BD6" s="434">
        <v>1094.4099279447375</v>
      </c>
      <c r="BI6" s="425" t="s">
        <v>919</v>
      </c>
      <c r="BJ6" s="429">
        <v>1171.2892317028659</v>
      </c>
      <c r="BK6" s="429">
        <v>964.56870407797476</v>
      </c>
      <c r="BL6" s="429">
        <v>1000.5966153636161</v>
      </c>
      <c r="BM6" s="432">
        <v>994.36175260120706</v>
      </c>
      <c r="BN6" s="432">
        <v>1060.3161259636975</v>
      </c>
      <c r="BO6" s="432">
        <v>864.30461955917349</v>
      </c>
      <c r="BP6" s="432">
        <v>1104.0660966677156</v>
      </c>
      <c r="BQ6" s="432">
        <v>1068.0138560392365</v>
      </c>
      <c r="BR6" s="432">
        <v>1104.0660966677156</v>
      </c>
      <c r="BS6" s="433">
        <v>1216.7585712467085</v>
      </c>
      <c r="BT6" s="434">
        <v>1054.834166988991</v>
      </c>
    </row>
    <row r="7" spans="1:72" s="4" customFormat="1" x14ac:dyDescent="0.2">
      <c r="A7" s="436" t="s">
        <v>893</v>
      </c>
      <c r="B7" s="437">
        <v>4625</v>
      </c>
      <c r="C7" s="438">
        <v>4935</v>
      </c>
      <c r="D7" s="439" t="e">
        <f>#REF!</f>
        <v>#REF!</v>
      </c>
      <c r="E7" s="439" t="e">
        <f>#REF!</f>
        <v>#REF!</v>
      </c>
      <c r="F7" s="437" t="e">
        <f>#REF!</f>
        <v>#REF!</v>
      </c>
      <c r="G7" s="438" t="e">
        <f>#REF!</f>
        <v>#REF!</v>
      </c>
      <c r="H7" s="440" t="e">
        <f>#REF!</f>
        <v>#REF!</v>
      </c>
      <c r="I7" s="440" t="e">
        <f>#REF!</f>
        <v>#REF!</v>
      </c>
      <c r="J7" s="441" t="e">
        <f>#REF!</f>
        <v>#REF!</v>
      </c>
      <c r="K7" s="442" t="e">
        <f>#REF!</f>
        <v>#REF!</v>
      </c>
      <c r="L7" s="440" t="e">
        <f>#REF!</f>
        <v>#REF!</v>
      </c>
      <c r="M7" s="440" t="e">
        <f>#REF!</f>
        <v>#REF!</v>
      </c>
      <c r="N7" s="440" t="e">
        <f>#REF!</f>
        <v>#REF!</v>
      </c>
      <c r="O7" s="440" t="e">
        <f>#REF!</f>
        <v>#REF!</v>
      </c>
      <c r="P7" s="440" t="e">
        <f>#REF!</f>
        <v>#REF!</v>
      </c>
      <c r="Q7" s="440">
        <v>4735</v>
      </c>
      <c r="R7" s="440">
        <v>3595</v>
      </c>
      <c r="S7" s="440">
        <v>4198</v>
      </c>
      <c r="T7" s="441">
        <v>3266</v>
      </c>
      <c r="U7" s="442">
        <v>4366</v>
      </c>
      <c r="V7" s="440">
        <v>3625</v>
      </c>
      <c r="W7" s="440">
        <v>4963</v>
      </c>
      <c r="X7" s="440">
        <v>4548</v>
      </c>
      <c r="Y7" s="440">
        <v>4489</v>
      </c>
      <c r="Z7" s="443">
        <v>4481</v>
      </c>
      <c r="AA7" s="444">
        <v>4226.6000000000004</v>
      </c>
      <c r="AB7" s="518">
        <v>7.5663347690501013</v>
      </c>
      <c r="AC7" s="401"/>
      <c r="AD7" s="436" t="s">
        <v>920</v>
      </c>
      <c r="AE7" s="440">
        <v>4628</v>
      </c>
      <c r="AF7" s="440">
        <v>3496</v>
      </c>
      <c r="AG7" s="440">
        <v>4117</v>
      </c>
      <c r="AH7" s="440">
        <v>3155</v>
      </c>
      <c r="AI7" s="440">
        <v>4255</v>
      </c>
      <c r="AJ7" s="440">
        <v>3515</v>
      </c>
      <c r="AK7" s="440">
        <v>4867</v>
      </c>
      <c r="AL7" s="440">
        <v>4473</v>
      </c>
      <c r="AM7" s="440">
        <v>4402</v>
      </c>
      <c r="AN7" s="443">
        <v>4378</v>
      </c>
      <c r="AO7" s="444">
        <v>4128.6000000000004</v>
      </c>
      <c r="AP7" s="445">
        <v>7.580155657025772</v>
      </c>
      <c r="AS7" s="436" t="s">
        <v>920</v>
      </c>
      <c r="AT7" s="440">
        <v>1598.6090244602374</v>
      </c>
      <c r="AU7" s="440">
        <v>1219.8639317283385</v>
      </c>
      <c r="AV7" s="440">
        <v>1431.92392179335</v>
      </c>
      <c r="AW7" s="440">
        <v>1119.8200607569242</v>
      </c>
      <c r="AX7" s="440">
        <v>1508.2268489251378</v>
      </c>
      <c r="AY7" s="440">
        <v>1264.4893032925556</v>
      </c>
      <c r="AZ7" s="440">
        <v>1746.0658108141388</v>
      </c>
      <c r="BA7" s="440">
        <v>1608.6018462844409</v>
      </c>
      <c r="BB7" s="440">
        <v>1746.0658108141388</v>
      </c>
      <c r="BC7" s="443">
        <v>1584.9043256817461</v>
      </c>
      <c r="BD7" s="444">
        <v>1482.8570884551009</v>
      </c>
      <c r="BI7" s="436" t="s">
        <v>920</v>
      </c>
      <c r="BJ7" s="440">
        <v>1562.4841742770811</v>
      </c>
      <c r="BK7" s="440">
        <v>1186.2710167794914</v>
      </c>
      <c r="BL7" s="440">
        <v>1404.2950895719919</v>
      </c>
      <c r="BM7" s="440">
        <v>1081.7612650606541</v>
      </c>
      <c r="BN7" s="440">
        <v>1469.8820985287362</v>
      </c>
      <c r="BO7" s="440">
        <v>1226.1185933995403</v>
      </c>
      <c r="BP7" s="440">
        <v>1712.291416730287</v>
      </c>
      <c r="BQ7" s="440">
        <v>1582.0747709829168</v>
      </c>
      <c r="BR7" s="440">
        <v>1712.291416730287</v>
      </c>
      <c r="BS7" s="443">
        <v>1548.4738089343191</v>
      </c>
      <c r="BT7" s="444">
        <v>1448.5943650995305</v>
      </c>
    </row>
    <row r="8" spans="1:72" s="4" customFormat="1" x14ac:dyDescent="0.2">
      <c r="A8" s="436" t="s">
        <v>894</v>
      </c>
      <c r="B8" s="437">
        <v>2682</v>
      </c>
      <c r="C8" s="438">
        <v>3097</v>
      </c>
      <c r="D8" s="439" t="e">
        <f>#REF!</f>
        <v>#REF!</v>
      </c>
      <c r="E8" s="439" t="e">
        <f>#REF!</f>
        <v>#REF!</v>
      </c>
      <c r="F8" s="437" t="e">
        <f>#REF!</f>
        <v>#REF!</v>
      </c>
      <c r="G8" s="438" t="e">
        <f>#REF!</f>
        <v>#REF!</v>
      </c>
      <c r="H8" s="440" t="e">
        <f>#REF!</f>
        <v>#REF!</v>
      </c>
      <c r="I8" s="440" t="e">
        <f>#REF!</f>
        <v>#REF!</v>
      </c>
      <c r="J8" s="441" t="e">
        <f>#REF!</f>
        <v>#REF!</v>
      </c>
      <c r="K8" s="442" t="e">
        <f>#REF!</f>
        <v>#REF!</v>
      </c>
      <c r="L8" s="440" t="e">
        <f>#REF!</f>
        <v>#REF!</v>
      </c>
      <c r="M8" s="440" t="e">
        <f>#REF!</f>
        <v>#REF!</v>
      </c>
      <c r="N8" s="440" t="e">
        <f>#REF!</f>
        <v>#REF!</v>
      </c>
      <c r="O8" s="440" t="e">
        <f>#REF!</f>
        <v>#REF!</v>
      </c>
      <c r="P8" s="440" t="e">
        <f>#REF!</f>
        <v>#REF!</v>
      </c>
      <c r="Q8" s="440">
        <v>4480</v>
      </c>
      <c r="R8" s="440">
        <v>4239</v>
      </c>
      <c r="S8" s="440">
        <v>4480</v>
      </c>
      <c r="T8" s="441">
        <v>4143</v>
      </c>
      <c r="U8" s="442">
        <v>3476</v>
      </c>
      <c r="V8" s="440">
        <v>3177</v>
      </c>
      <c r="W8" s="440">
        <v>2890</v>
      </c>
      <c r="X8" s="440">
        <v>3043</v>
      </c>
      <c r="Y8" s="440">
        <v>3565</v>
      </c>
      <c r="Z8" s="443">
        <v>3715</v>
      </c>
      <c r="AA8" s="444">
        <v>3720.8</v>
      </c>
      <c r="AB8" s="518">
        <v>6.6608665141441383</v>
      </c>
      <c r="AC8" s="401"/>
      <c r="AD8" s="436" t="s">
        <v>921</v>
      </c>
      <c r="AE8" s="440">
        <v>4383</v>
      </c>
      <c r="AF8" s="440">
        <v>4154</v>
      </c>
      <c r="AG8" s="440">
        <v>4393</v>
      </c>
      <c r="AH8" s="440">
        <v>4047</v>
      </c>
      <c r="AI8" s="440">
        <v>3395</v>
      </c>
      <c r="AJ8" s="440">
        <v>3103</v>
      </c>
      <c r="AK8" s="440">
        <v>2813</v>
      </c>
      <c r="AL8" s="440">
        <v>2969</v>
      </c>
      <c r="AM8" s="440">
        <v>3512</v>
      </c>
      <c r="AN8" s="443">
        <v>3639</v>
      </c>
      <c r="AO8" s="444">
        <v>3640.8</v>
      </c>
      <c r="AP8" s="445">
        <v>6.6845494153222482</v>
      </c>
      <c r="AS8" s="436" t="s">
        <v>921</v>
      </c>
      <c r="AT8" s="440">
        <v>1468.6983660730677</v>
      </c>
      <c r="AU8" s="440">
        <v>1408.539624522346</v>
      </c>
      <c r="AV8" s="440">
        <v>1510.0190437669582</v>
      </c>
      <c r="AW8" s="440">
        <v>1408.067755826165</v>
      </c>
      <c r="AX8" s="440">
        <v>1196.9202374557526</v>
      </c>
      <c r="AY8" s="440">
        <v>1122.4760188669245</v>
      </c>
      <c r="AZ8" s="440">
        <v>1042.4670035746879</v>
      </c>
      <c r="BA8" s="440">
        <v>1115.9887484276037</v>
      </c>
      <c r="BB8" s="440">
        <v>1042.4670035746879</v>
      </c>
      <c r="BC8" s="443">
        <v>1362.4377917872323</v>
      </c>
      <c r="BD8" s="444">
        <v>1267.8081593875427</v>
      </c>
      <c r="BI8" s="436" t="s">
        <v>921</v>
      </c>
      <c r="BJ8" s="440">
        <v>1436.8984237719321</v>
      </c>
      <c r="BK8" s="440">
        <v>1380.2957301877389</v>
      </c>
      <c r="BL8" s="440">
        <v>1480.6950132295194</v>
      </c>
      <c r="BM8" s="440">
        <v>1375.4405522154211</v>
      </c>
      <c r="BN8" s="440">
        <v>1169.0288280098619</v>
      </c>
      <c r="BO8" s="440">
        <v>1096.3308424753122</v>
      </c>
      <c r="BP8" s="440">
        <v>1014.6919311611063</v>
      </c>
      <c r="BQ8" s="440">
        <v>1088.8500144862162</v>
      </c>
      <c r="BR8" s="440">
        <v>1014.6919311611063</v>
      </c>
      <c r="BS8" s="443">
        <v>1334.5655785501315</v>
      </c>
      <c r="BT8" s="444">
        <v>1239.1488845248346</v>
      </c>
    </row>
    <row r="9" spans="1:72" s="4" customFormat="1" ht="13.5" thickBot="1" x14ac:dyDescent="0.25">
      <c r="A9" s="446" t="s">
        <v>895</v>
      </c>
      <c r="B9" s="447">
        <v>4744</v>
      </c>
      <c r="C9" s="448">
        <v>5142</v>
      </c>
      <c r="D9" s="449" t="e">
        <f>#REF!</f>
        <v>#REF!</v>
      </c>
      <c r="E9" s="449" t="e">
        <f>#REF!</f>
        <v>#REF!</v>
      </c>
      <c r="F9" s="447" t="e">
        <f>#REF!</f>
        <v>#REF!</v>
      </c>
      <c r="G9" s="448" t="e">
        <f>#REF!</f>
        <v>#REF!</v>
      </c>
      <c r="H9" s="450" t="e">
        <f>#REF!</f>
        <v>#REF!</v>
      </c>
      <c r="I9" s="450" t="e">
        <f>#REF!</f>
        <v>#REF!</v>
      </c>
      <c r="J9" s="451" t="e">
        <f>#REF!</f>
        <v>#REF!</v>
      </c>
      <c r="K9" s="452" t="e">
        <f>#REF!</f>
        <v>#REF!</v>
      </c>
      <c r="L9" s="450" t="e">
        <f>#REF!</f>
        <v>#REF!</v>
      </c>
      <c r="M9" s="450" t="e">
        <f>#REF!</f>
        <v>#REF!</v>
      </c>
      <c r="N9" s="450" t="e">
        <f>#REF!</f>
        <v>#REF!</v>
      </c>
      <c r="O9" s="450" t="e">
        <f>#REF!</f>
        <v>#REF!</v>
      </c>
      <c r="P9" s="450" t="e">
        <f>#REF!</f>
        <v>#REF!</v>
      </c>
      <c r="Q9" s="450">
        <v>5212</v>
      </c>
      <c r="R9" s="450">
        <v>4553</v>
      </c>
      <c r="S9" s="450">
        <v>5221</v>
      </c>
      <c r="T9" s="451">
        <v>4634</v>
      </c>
      <c r="U9" s="452">
        <v>4444</v>
      </c>
      <c r="V9" s="450">
        <v>4183</v>
      </c>
      <c r="W9" s="450">
        <v>4048</v>
      </c>
      <c r="X9" s="450">
        <v>3480</v>
      </c>
      <c r="Y9" s="450">
        <v>3943</v>
      </c>
      <c r="Z9" s="453">
        <v>3655</v>
      </c>
      <c r="AA9" s="454">
        <v>4337.3</v>
      </c>
      <c r="AB9" s="519">
        <v>7.7645066469031843</v>
      </c>
      <c r="AC9" s="401"/>
      <c r="AD9" s="446" t="s">
        <v>922</v>
      </c>
      <c r="AE9" s="450">
        <v>5139</v>
      </c>
      <c r="AF9" s="450">
        <v>4490</v>
      </c>
      <c r="AG9" s="450">
        <v>5147</v>
      </c>
      <c r="AH9" s="450">
        <v>4558</v>
      </c>
      <c r="AI9" s="450">
        <v>4376</v>
      </c>
      <c r="AJ9" s="450">
        <v>4125</v>
      </c>
      <c r="AK9" s="450">
        <v>3987</v>
      </c>
      <c r="AL9" s="450">
        <v>3432</v>
      </c>
      <c r="AM9" s="450">
        <v>3881</v>
      </c>
      <c r="AN9" s="453">
        <v>3579</v>
      </c>
      <c r="AO9" s="454">
        <v>4271.3999999999996</v>
      </c>
      <c r="AP9" s="455">
        <v>7.8423380500459912</v>
      </c>
      <c r="AS9" s="446" t="s">
        <v>922</v>
      </c>
      <c r="AT9" s="450">
        <v>2505.1068227151472</v>
      </c>
      <c r="AU9" s="450">
        <v>2191.1228963439576</v>
      </c>
      <c r="AV9" s="450">
        <v>2506.9383756998395</v>
      </c>
      <c r="AW9" s="450">
        <v>2225.9583053127103</v>
      </c>
      <c r="AX9" s="450">
        <v>2135.4604646692774</v>
      </c>
      <c r="AY9" s="450">
        <v>2008.8460300918698</v>
      </c>
      <c r="AZ9" s="450">
        <v>1939.0223456997101</v>
      </c>
      <c r="BA9" s="450">
        <v>1660.5192462769535</v>
      </c>
      <c r="BB9" s="450">
        <v>1939.0223456997101</v>
      </c>
      <c r="BC9" s="453">
        <v>1744.0223692937545</v>
      </c>
      <c r="BD9" s="454">
        <v>2085.6019201802928</v>
      </c>
      <c r="BI9" s="446" t="s">
        <v>922</v>
      </c>
      <c r="BJ9" s="450">
        <v>2470.0199466487225</v>
      </c>
      <c r="BK9" s="450">
        <v>2160.8042619337511</v>
      </c>
      <c r="BL9" s="450">
        <v>2471.4062094861279</v>
      </c>
      <c r="BM9" s="450">
        <v>2189.4514362570853</v>
      </c>
      <c r="BN9" s="450">
        <v>2102.7846519785685</v>
      </c>
      <c r="BO9" s="450">
        <v>1980.9920808340817</v>
      </c>
      <c r="BP9" s="450">
        <v>1909.8028884152036</v>
      </c>
      <c r="BQ9" s="450">
        <v>1637.6155325352026</v>
      </c>
      <c r="BR9" s="450">
        <v>1909.8028884152036</v>
      </c>
      <c r="BS9" s="453">
        <v>1707.7581558693153</v>
      </c>
      <c r="BT9" s="454">
        <v>2054.0438052373261</v>
      </c>
    </row>
    <row r="10" spans="1:72" s="4" customFormat="1" x14ac:dyDescent="0.2">
      <c r="A10" s="425" t="s">
        <v>896</v>
      </c>
      <c r="B10" s="426">
        <v>1324</v>
      </c>
      <c r="C10" s="427">
        <v>1337</v>
      </c>
      <c r="D10" s="428" t="e">
        <f>#REF!</f>
        <v>#REF!</v>
      </c>
      <c r="E10" s="428" t="e">
        <f>#REF!</f>
        <v>#REF!</v>
      </c>
      <c r="F10" s="426" t="e">
        <f>#REF!</f>
        <v>#REF!</v>
      </c>
      <c r="G10" s="427" t="e">
        <f>#REF!</f>
        <v>#REF!</v>
      </c>
      <c r="H10" s="429" t="e">
        <f>#REF!</f>
        <v>#REF!</v>
      </c>
      <c r="I10" s="429" t="e">
        <f>#REF!</f>
        <v>#REF!</v>
      </c>
      <c r="J10" s="430" t="e">
        <f>#REF!</f>
        <v>#REF!</v>
      </c>
      <c r="K10" s="431" t="e">
        <f>#REF!</f>
        <v>#REF!</v>
      </c>
      <c r="L10" s="429" t="e">
        <f>#REF!</f>
        <v>#REF!</v>
      </c>
      <c r="M10" s="429" t="e">
        <f>#REF!</f>
        <v>#REF!</v>
      </c>
      <c r="N10" s="429" t="e">
        <f>#REF!</f>
        <v>#REF!</v>
      </c>
      <c r="O10" s="429" t="e">
        <f>#REF!</f>
        <v>#REF!</v>
      </c>
      <c r="P10" s="429" t="e">
        <f>#REF!</f>
        <v>#REF!</v>
      </c>
      <c r="Q10" s="429">
        <v>1234</v>
      </c>
      <c r="R10" s="429">
        <v>1303</v>
      </c>
      <c r="S10" s="429">
        <v>1395</v>
      </c>
      <c r="T10" s="463">
        <v>1172</v>
      </c>
      <c r="U10" s="464">
        <v>1316</v>
      </c>
      <c r="V10" s="432">
        <v>1285</v>
      </c>
      <c r="W10" s="432">
        <v>1783</v>
      </c>
      <c r="X10" s="432">
        <v>1269</v>
      </c>
      <c r="Y10" s="432">
        <v>1415</v>
      </c>
      <c r="Z10" s="433">
        <v>1550</v>
      </c>
      <c r="AA10" s="434">
        <v>1372.2</v>
      </c>
      <c r="AB10" s="517">
        <v>2.4564720035230558</v>
      </c>
      <c r="AC10" s="401"/>
      <c r="AD10" s="425" t="s">
        <v>923</v>
      </c>
      <c r="AE10" s="429">
        <v>1177</v>
      </c>
      <c r="AF10" s="429">
        <v>1246</v>
      </c>
      <c r="AG10" s="429">
        <v>1332</v>
      </c>
      <c r="AH10" s="432">
        <v>1120</v>
      </c>
      <c r="AI10" s="432">
        <v>1255</v>
      </c>
      <c r="AJ10" s="432">
        <v>1220</v>
      </c>
      <c r="AK10" s="432">
        <v>1725</v>
      </c>
      <c r="AL10" s="432">
        <v>1235</v>
      </c>
      <c r="AM10" s="432">
        <v>1366</v>
      </c>
      <c r="AN10" s="433">
        <v>1496</v>
      </c>
      <c r="AO10" s="434">
        <v>1317.2</v>
      </c>
      <c r="AP10" s="435">
        <v>2.418393894161301</v>
      </c>
      <c r="AS10" s="425" t="s">
        <v>923</v>
      </c>
      <c r="AT10" s="429">
        <v>1006.7880686639254</v>
      </c>
      <c r="AU10" s="429">
        <v>1066.3109568974689</v>
      </c>
      <c r="AV10" s="429">
        <v>1139.7058823529412</v>
      </c>
      <c r="AW10" s="432">
        <v>958.45600261694472</v>
      </c>
      <c r="AX10" s="432">
        <v>1078.9538411084693</v>
      </c>
      <c r="AY10" s="432">
        <v>1058.6500358375692</v>
      </c>
      <c r="AZ10" s="432">
        <v>1470.9400651734522</v>
      </c>
      <c r="BA10" s="432">
        <v>1041.735075852105</v>
      </c>
      <c r="BB10" s="432">
        <v>1470.9400651734522</v>
      </c>
      <c r="BC10" s="433">
        <v>1272.4108491495369</v>
      </c>
      <c r="BD10" s="434">
        <v>1156.4890842825866</v>
      </c>
      <c r="BI10" s="425" t="s">
        <v>923</v>
      </c>
      <c r="BJ10" s="429">
        <v>960.28327132693698</v>
      </c>
      <c r="BK10" s="429">
        <v>1019.6649672250545</v>
      </c>
      <c r="BL10" s="429">
        <v>1088.2352941176471</v>
      </c>
      <c r="BM10" s="432">
        <v>915.93065096499845</v>
      </c>
      <c r="BN10" s="432">
        <v>1028.9415430023776</v>
      </c>
      <c r="BO10" s="432">
        <v>1005.0996449197156</v>
      </c>
      <c r="BP10" s="432">
        <v>1423.0912015839624</v>
      </c>
      <c r="BQ10" s="432">
        <v>1013.8241281933408</v>
      </c>
      <c r="BR10" s="432">
        <v>1423.0912015839624</v>
      </c>
      <c r="BS10" s="433">
        <v>1228.0816969856176</v>
      </c>
      <c r="BT10" s="434">
        <v>1110.6243599903612</v>
      </c>
    </row>
    <row r="11" spans="1:72" s="4" customFormat="1" x14ac:dyDescent="0.2">
      <c r="A11" s="436" t="s">
        <v>897</v>
      </c>
      <c r="B11" s="437">
        <v>1308</v>
      </c>
      <c r="C11" s="438">
        <v>1645</v>
      </c>
      <c r="D11" s="439" t="e">
        <f>#REF!</f>
        <v>#REF!</v>
      </c>
      <c r="E11" s="439" t="e">
        <f>#REF!</f>
        <v>#REF!</v>
      </c>
      <c r="F11" s="437" t="e">
        <f>#REF!</f>
        <v>#REF!</v>
      </c>
      <c r="G11" s="438" t="e">
        <f>#REF!</f>
        <v>#REF!</v>
      </c>
      <c r="H11" s="440" t="e">
        <f>#REF!</f>
        <v>#REF!</v>
      </c>
      <c r="I11" s="440" t="e">
        <f>#REF!</f>
        <v>#REF!</v>
      </c>
      <c r="J11" s="441" t="e">
        <f>#REF!</f>
        <v>#REF!</v>
      </c>
      <c r="K11" s="442" t="e">
        <f>#REF!</f>
        <v>#REF!</v>
      </c>
      <c r="L11" s="440" t="e">
        <f>#REF!</f>
        <v>#REF!</v>
      </c>
      <c r="M11" s="440" t="e">
        <f>#REF!</f>
        <v>#REF!</v>
      </c>
      <c r="N11" s="440" t="e">
        <f>#REF!</f>
        <v>#REF!</v>
      </c>
      <c r="O11" s="440" t="e">
        <f>#REF!</f>
        <v>#REF!</v>
      </c>
      <c r="P11" s="440" t="e">
        <f>#REF!</f>
        <v>#REF!</v>
      </c>
      <c r="Q11" s="440">
        <v>1658</v>
      </c>
      <c r="R11" s="440">
        <v>2260</v>
      </c>
      <c r="S11" s="440">
        <v>2106</v>
      </c>
      <c r="T11" s="441">
        <v>1817</v>
      </c>
      <c r="U11" s="442">
        <v>1735</v>
      </c>
      <c r="V11" s="440">
        <v>1882</v>
      </c>
      <c r="W11" s="440">
        <v>1605</v>
      </c>
      <c r="X11" s="440">
        <v>1721</v>
      </c>
      <c r="Y11" s="440">
        <v>1606</v>
      </c>
      <c r="Z11" s="443">
        <v>1801</v>
      </c>
      <c r="AA11" s="444">
        <v>1819.1</v>
      </c>
      <c r="AB11" s="518">
        <v>3.2564992141151361</v>
      </c>
      <c r="AC11" s="401"/>
      <c r="AD11" s="436" t="s">
        <v>924</v>
      </c>
      <c r="AE11" s="440">
        <v>1606</v>
      </c>
      <c r="AF11" s="440">
        <v>2214</v>
      </c>
      <c r="AG11" s="440">
        <v>2058</v>
      </c>
      <c r="AH11" s="440">
        <v>1773</v>
      </c>
      <c r="AI11" s="440">
        <v>1692</v>
      </c>
      <c r="AJ11" s="440">
        <v>1837</v>
      </c>
      <c r="AK11" s="440">
        <v>1560</v>
      </c>
      <c r="AL11" s="440">
        <v>1691</v>
      </c>
      <c r="AM11" s="440">
        <v>1565</v>
      </c>
      <c r="AN11" s="443">
        <v>1754</v>
      </c>
      <c r="AO11" s="444">
        <v>1775</v>
      </c>
      <c r="AP11" s="445">
        <v>3.2589198011967122</v>
      </c>
      <c r="AS11" s="436" t="s">
        <v>924</v>
      </c>
      <c r="AT11" s="440">
        <v>1286.2784040217534</v>
      </c>
      <c r="AU11" s="440">
        <v>1798.1032397683152</v>
      </c>
      <c r="AV11" s="440">
        <v>1712.1951219512196</v>
      </c>
      <c r="AW11" s="440">
        <v>1491.3000656598817</v>
      </c>
      <c r="AX11" s="440">
        <v>1441.9760474065208</v>
      </c>
      <c r="AY11" s="440">
        <v>1591.3683907900188</v>
      </c>
      <c r="AZ11" s="440">
        <v>1373.8027373340524</v>
      </c>
      <c r="BA11" s="440">
        <v>1490.2497315645458</v>
      </c>
      <c r="BB11" s="440">
        <v>1373.8027373340524</v>
      </c>
      <c r="BC11" s="443">
        <v>1559.5233971805619</v>
      </c>
      <c r="BD11" s="444">
        <v>1511.8599873010921</v>
      </c>
      <c r="BI11" s="436" t="s">
        <v>924</v>
      </c>
      <c r="BJ11" s="440">
        <v>1245.9367411694427</v>
      </c>
      <c r="BK11" s="440">
        <v>1761.5046782509071</v>
      </c>
      <c r="BL11" s="440">
        <v>1673.1707317073171</v>
      </c>
      <c r="BM11" s="440">
        <v>1455.1871306631649</v>
      </c>
      <c r="BN11" s="440">
        <v>1406.238312514025</v>
      </c>
      <c r="BO11" s="440">
        <v>1553.317605675486</v>
      </c>
      <c r="BP11" s="440">
        <v>1335.284903577023</v>
      </c>
      <c r="BQ11" s="440">
        <v>1464.2721069585398</v>
      </c>
      <c r="BR11" s="440">
        <v>1335.284903577023</v>
      </c>
      <c r="BS11" s="443">
        <v>1518.8251186311522</v>
      </c>
      <c r="BT11" s="444">
        <v>1474.902223272408</v>
      </c>
    </row>
    <row r="12" spans="1:72" s="4" customFormat="1" x14ac:dyDescent="0.2">
      <c r="A12" s="436" t="s">
        <v>898</v>
      </c>
      <c r="B12" s="437">
        <v>1627</v>
      </c>
      <c r="C12" s="438">
        <v>1570</v>
      </c>
      <c r="D12" s="439" t="e">
        <f>#REF!</f>
        <v>#REF!</v>
      </c>
      <c r="E12" s="439" t="e">
        <f>#REF!</f>
        <v>#REF!</v>
      </c>
      <c r="F12" s="437" t="e">
        <f>#REF!</f>
        <v>#REF!</v>
      </c>
      <c r="G12" s="438" t="e">
        <f>#REF!</f>
        <v>#REF!</v>
      </c>
      <c r="H12" s="440" t="e">
        <f>#REF!</f>
        <v>#REF!</v>
      </c>
      <c r="I12" s="440" t="e">
        <f>#REF!</f>
        <v>#REF!</v>
      </c>
      <c r="J12" s="441" t="e">
        <f>#REF!</f>
        <v>#REF!</v>
      </c>
      <c r="K12" s="442" t="e">
        <f>#REF!</f>
        <v>#REF!</v>
      </c>
      <c r="L12" s="440" t="e">
        <f>#REF!</f>
        <v>#REF!</v>
      </c>
      <c r="M12" s="440" t="e">
        <f>#REF!</f>
        <v>#REF!</v>
      </c>
      <c r="N12" s="440" t="e">
        <f>#REF!</f>
        <v>#REF!</v>
      </c>
      <c r="O12" s="440" t="e">
        <f>#REF!</f>
        <v>#REF!</v>
      </c>
      <c r="P12" s="440" t="e">
        <f>#REF!</f>
        <v>#REF!</v>
      </c>
      <c r="Q12" s="440">
        <v>1957</v>
      </c>
      <c r="R12" s="440">
        <v>1941</v>
      </c>
      <c r="S12" s="440">
        <v>1943</v>
      </c>
      <c r="T12" s="441">
        <v>2002</v>
      </c>
      <c r="U12" s="442">
        <v>1487</v>
      </c>
      <c r="V12" s="440">
        <v>1711</v>
      </c>
      <c r="W12" s="440">
        <v>1825</v>
      </c>
      <c r="X12" s="440">
        <v>2177</v>
      </c>
      <c r="Y12" s="440">
        <v>2207</v>
      </c>
      <c r="Z12" s="443">
        <v>2188</v>
      </c>
      <c r="AA12" s="444">
        <v>1943.8</v>
      </c>
      <c r="AB12" s="518">
        <v>3.4797334794112489</v>
      </c>
      <c r="AC12" s="401"/>
      <c r="AD12" s="436" t="s">
        <v>925</v>
      </c>
      <c r="AE12" s="440">
        <v>1906</v>
      </c>
      <c r="AF12" s="440">
        <v>1874</v>
      </c>
      <c r="AG12" s="440">
        <v>1896</v>
      </c>
      <c r="AH12" s="440">
        <v>1956</v>
      </c>
      <c r="AI12" s="440">
        <v>1433</v>
      </c>
      <c r="AJ12" s="440">
        <v>1645</v>
      </c>
      <c r="AK12" s="440">
        <v>1770</v>
      </c>
      <c r="AL12" s="440">
        <v>2144</v>
      </c>
      <c r="AM12" s="440">
        <v>2160</v>
      </c>
      <c r="AN12" s="443">
        <v>2126</v>
      </c>
      <c r="AO12" s="444">
        <v>1891</v>
      </c>
      <c r="AP12" s="445">
        <v>3.4718970952467512</v>
      </c>
      <c r="AS12" s="436" t="s">
        <v>925</v>
      </c>
      <c r="AT12" s="440">
        <v>1134.8940784857255</v>
      </c>
      <c r="AU12" s="440">
        <v>1162.0249527048063</v>
      </c>
      <c r="AV12" s="440">
        <v>1196.8339031075795</v>
      </c>
      <c r="AW12" s="440">
        <v>1248.9706286027999</v>
      </c>
      <c r="AX12" s="440">
        <v>945.9046843591766</v>
      </c>
      <c r="AY12" s="440">
        <v>1121.6288857131619</v>
      </c>
      <c r="AZ12" s="440">
        <v>1228.2201239661078</v>
      </c>
      <c r="BA12" s="440">
        <v>1492.0769821252331</v>
      </c>
      <c r="BB12" s="440">
        <v>1228.2201239661078</v>
      </c>
      <c r="BC12" s="443">
        <v>1499.6161859853055</v>
      </c>
      <c r="BD12" s="444">
        <v>1225.8390549016005</v>
      </c>
      <c r="BI12" s="436" t="s">
        <v>925</v>
      </c>
      <c r="BJ12" s="440">
        <v>1105.3184024495617</v>
      </c>
      <c r="BK12" s="440">
        <v>1121.9138389329246</v>
      </c>
      <c r="BL12" s="440">
        <v>1167.8832116788321</v>
      </c>
      <c r="BM12" s="440">
        <v>1220.2730017717665</v>
      </c>
      <c r="BN12" s="440">
        <v>911.55441337370564</v>
      </c>
      <c r="BO12" s="440">
        <v>1078.3632478072188</v>
      </c>
      <c r="BP12" s="440">
        <v>1191.2052709150744</v>
      </c>
      <c r="BQ12" s="440">
        <v>1469.4593705450159</v>
      </c>
      <c r="BR12" s="440">
        <v>1191.2052709150744</v>
      </c>
      <c r="BS12" s="443">
        <v>1457.122491501261</v>
      </c>
      <c r="BT12" s="444">
        <v>1191.4298519890433</v>
      </c>
    </row>
    <row r="13" spans="1:72" s="4" customFormat="1" x14ac:dyDescent="0.2">
      <c r="A13" s="436" t="s">
        <v>899</v>
      </c>
      <c r="B13" s="437">
        <v>1582</v>
      </c>
      <c r="C13" s="438">
        <v>1917</v>
      </c>
      <c r="D13" s="439" t="e">
        <f>#REF!</f>
        <v>#REF!</v>
      </c>
      <c r="E13" s="439" t="e">
        <f>#REF!</f>
        <v>#REF!</v>
      </c>
      <c r="F13" s="437" t="e">
        <f>#REF!</f>
        <v>#REF!</v>
      </c>
      <c r="G13" s="438" t="e">
        <f>#REF!</f>
        <v>#REF!</v>
      </c>
      <c r="H13" s="440" t="e">
        <f>#REF!</f>
        <v>#REF!</v>
      </c>
      <c r="I13" s="440" t="e">
        <f>#REF!</f>
        <v>#REF!</v>
      </c>
      <c r="J13" s="441" t="e">
        <f>#REF!</f>
        <v>#REF!</v>
      </c>
      <c r="K13" s="442" t="e">
        <f>#REF!</f>
        <v>#REF!</v>
      </c>
      <c r="L13" s="440" t="e">
        <f>#REF!</f>
        <v>#REF!</v>
      </c>
      <c r="M13" s="440" t="e">
        <f>#REF!</f>
        <v>#REF!</v>
      </c>
      <c r="N13" s="440" t="e">
        <f>#REF!</f>
        <v>#REF!</v>
      </c>
      <c r="O13" s="440" t="e">
        <f>#REF!</f>
        <v>#REF!</v>
      </c>
      <c r="P13" s="440" t="e">
        <f>#REF!</f>
        <v>#REF!</v>
      </c>
      <c r="Q13" s="440">
        <v>1900</v>
      </c>
      <c r="R13" s="440">
        <v>2098</v>
      </c>
      <c r="S13" s="440">
        <v>2028</v>
      </c>
      <c r="T13" s="441">
        <v>1755</v>
      </c>
      <c r="U13" s="442">
        <v>1856</v>
      </c>
      <c r="V13" s="440">
        <v>1702</v>
      </c>
      <c r="W13" s="440">
        <v>1901</v>
      </c>
      <c r="X13" s="440">
        <v>1665</v>
      </c>
      <c r="Y13" s="440">
        <v>1675</v>
      </c>
      <c r="Z13" s="443">
        <v>1704</v>
      </c>
      <c r="AA13" s="444">
        <v>1828.4</v>
      </c>
      <c r="AB13" s="518">
        <v>3.2731478000594336</v>
      </c>
      <c r="AC13" s="401"/>
      <c r="AD13" s="436" t="s">
        <v>926</v>
      </c>
      <c r="AE13" s="440">
        <v>1843</v>
      </c>
      <c r="AF13" s="440">
        <v>2044</v>
      </c>
      <c r="AG13" s="440">
        <v>1979</v>
      </c>
      <c r="AH13" s="440">
        <v>1698</v>
      </c>
      <c r="AI13" s="440">
        <v>1782</v>
      </c>
      <c r="AJ13" s="440">
        <v>1644</v>
      </c>
      <c r="AK13" s="440">
        <v>1852</v>
      </c>
      <c r="AL13" s="440">
        <v>1628</v>
      </c>
      <c r="AM13" s="440">
        <v>1615</v>
      </c>
      <c r="AN13" s="443">
        <v>1645</v>
      </c>
      <c r="AO13" s="444">
        <v>1773</v>
      </c>
      <c r="AP13" s="445">
        <v>3.2552477788855048</v>
      </c>
      <c r="AS13" s="436" t="s">
        <v>926</v>
      </c>
      <c r="AT13" s="440">
        <v>1737.1428571428573</v>
      </c>
      <c r="AU13" s="440">
        <v>1969.2134409611415</v>
      </c>
      <c r="AV13" s="440">
        <v>1930.6746889309889</v>
      </c>
      <c r="AW13" s="440">
        <v>1682.4042563389733</v>
      </c>
      <c r="AX13" s="440">
        <v>1801.5744362799819</v>
      </c>
      <c r="AY13" s="440">
        <v>1677.9052801766632</v>
      </c>
      <c r="AZ13" s="440">
        <v>1898.0959132527234</v>
      </c>
      <c r="BA13" s="440">
        <v>1678.2582400967644</v>
      </c>
      <c r="BB13" s="440">
        <v>1898.0959132527234</v>
      </c>
      <c r="BC13" s="443">
        <v>1717.5687934684001</v>
      </c>
      <c r="BD13" s="444">
        <v>1799.0933819901215</v>
      </c>
      <c r="BI13" s="436" t="s">
        <v>926</v>
      </c>
      <c r="BJ13" s="440">
        <v>1685.0285714285712</v>
      </c>
      <c r="BK13" s="440">
        <v>1918.5282522996058</v>
      </c>
      <c r="BL13" s="440">
        <v>1884.0262373739779</v>
      </c>
      <c r="BM13" s="440">
        <v>1627.7620668168527</v>
      </c>
      <c r="BN13" s="440">
        <v>1729.7444210403703</v>
      </c>
      <c r="BO13" s="440">
        <v>1620.7263693363304</v>
      </c>
      <c r="BP13" s="440">
        <v>1849.1707687238527</v>
      </c>
      <c r="BQ13" s="440">
        <v>1640.9636125390584</v>
      </c>
      <c r="BR13" s="440">
        <v>1849.1707687238527</v>
      </c>
      <c r="BS13" s="443">
        <v>1658.0989819574638</v>
      </c>
      <c r="BT13" s="444">
        <v>1746.3220050239936</v>
      </c>
    </row>
    <row r="14" spans="1:72" s="4" customFormat="1" x14ac:dyDescent="0.2">
      <c r="A14" s="436" t="s">
        <v>900</v>
      </c>
      <c r="B14" s="437">
        <v>1624</v>
      </c>
      <c r="C14" s="438">
        <v>1679</v>
      </c>
      <c r="D14" s="439" t="e">
        <f>#REF!</f>
        <v>#REF!</v>
      </c>
      <c r="E14" s="439" t="e">
        <f>#REF!</f>
        <v>#REF!</v>
      </c>
      <c r="F14" s="437" t="e">
        <f>#REF!</f>
        <v>#REF!</v>
      </c>
      <c r="G14" s="438" t="e">
        <f>#REF!</f>
        <v>#REF!</v>
      </c>
      <c r="H14" s="440" t="e">
        <f>#REF!</f>
        <v>#REF!</v>
      </c>
      <c r="I14" s="440" t="e">
        <f>#REF!</f>
        <v>#REF!</v>
      </c>
      <c r="J14" s="441" t="e">
        <f>#REF!</f>
        <v>#REF!</v>
      </c>
      <c r="K14" s="442" t="e">
        <f>#REF!</f>
        <v>#REF!</v>
      </c>
      <c r="L14" s="440" t="e">
        <f>#REF!</f>
        <v>#REF!</v>
      </c>
      <c r="M14" s="440" t="e">
        <f>#REF!</f>
        <v>#REF!</v>
      </c>
      <c r="N14" s="440" t="e">
        <f>#REF!</f>
        <v>#REF!</v>
      </c>
      <c r="O14" s="440" t="e">
        <f>#REF!</f>
        <v>#REF!</v>
      </c>
      <c r="P14" s="440" t="e">
        <f>#REF!</f>
        <v>#REF!</v>
      </c>
      <c r="Q14" s="440">
        <v>2340</v>
      </c>
      <c r="R14" s="440">
        <v>1840</v>
      </c>
      <c r="S14" s="440">
        <v>2033</v>
      </c>
      <c r="T14" s="441">
        <v>1946</v>
      </c>
      <c r="U14" s="442">
        <v>1762</v>
      </c>
      <c r="V14" s="440">
        <v>1804</v>
      </c>
      <c r="W14" s="440">
        <v>1738</v>
      </c>
      <c r="X14" s="440">
        <v>2123</v>
      </c>
      <c r="Y14" s="440">
        <v>2253</v>
      </c>
      <c r="Z14" s="443">
        <v>1926</v>
      </c>
      <c r="AA14" s="444">
        <v>1976.5</v>
      </c>
      <c r="AB14" s="518">
        <v>3.538272055796035</v>
      </c>
      <c r="AC14" s="401"/>
      <c r="AD14" s="436" t="s">
        <v>927</v>
      </c>
      <c r="AE14" s="440">
        <v>2289</v>
      </c>
      <c r="AF14" s="440">
        <v>1802</v>
      </c>
      <c r="AG14" s="440">
        <v>1971</v>
      </c>
      <c r="AH14" s="440">
        <v>1892</v>
      </c>
      <c r="AI14" s="440">
        <v>1702</v>
      </c>
      <c r="AJ14" s="440">
        <v>1762</v>
      </c>
      <c r="AK14" s="440">
        <v>1698</v>
      </c>
      <c r="AL14" s="440">
        <v>2069</v>
      </c>
      <c r="AM14" s="440">
        <v>2213</v>
      </c>
      <c r="AN14" s="443">
        <v>1883</v>
      </c>
      <c r="AO14" s="444">
        <v>1928.1</v>
      </c>
      <c r="AP14" s="445">
        <v>3.5400131091196512</v>
      </c>
      <c r="AS14" s="436" t="s">
        <v>927</v>
      </c>
      <c r="AT14" s="440">
        <v>1303.4686749739585</v>
      </c>
      <c r="AU14" s="440">
        <v>1045.8586271968716</v>
      </c>
      <c r="AV14" s="440">
        <v>1186.1489541701917</v>
      </c>
      <c r="AW14" s="440">
        <v>1149.9550891126553</v>
      </c>
      <c r="AX14" s="440">
        <v>1062.7325858418931</v>
      </c>
      <c r="AY14" s="440">
        <v>1133.0733043156024</v>
      </c>
      <c r="AZ14" s="440">
        <v>1125.8591315726401</v>
      </c>
      <c r="BA14" s="440">
        <v>1406.0999437030168</v>
      </c>
      <c r="BB14" s="440">
        <v>1125.8591315726401</v>
      </c>
      <c r="BC14" s="443">
        <v>1275.6234062986389</v>
      </c>
      <c r="BD14" s="444">
        <v>1181.4678848758108</v>
      </c>
      <c r="BI14" s="436" t="s">
        <v>927</v>
      </c>
      <c r="BJ14" s="440">
        <v>1275.0597423142697</v>
      </c>
      <c r="BK14" s="440">
        <v>1024.2593729395448</v>
      </c>
      <c r="BL14" s="440">
        <v>1149.9752034773476</v>
      </c>
      <c r="BM14" s="440">
        <v>1118.0447217888716</v>
      </c>
      <c r="BN14" s="440">
        <v>1026.5441890481848</v>
      </c>
      <c r="BO14" s="440">
        <v>1106.6935488936206</v>
      </c>
      <c r="BP14" s="440">
        <v>1099.9475290048001</v>
      </c>
      <c r="BQ14" s="440">
        <v>1370.3348014703447</v>
      </c>
      <c r="BR14" s="440">
        <v>1099.9475290048001</v>
      </c>
      <c r="BS14" s="443">
        <v>1247.1437560022518</v>
      </c>
      <c r="BT14" s="444">
        <v>1151.7950393944034</v>
      </c>
    </row>
    <row r="15" spans="1:72" s="4" customFormat="1" ht="13.5" thickBot="1" x14ac:dyDescent="0.25">
      <c r="A15" s="446" t="s">
        <v>901</v>
      </c>
      <c r="B15" s="447">
        <v>2150</v>
      </c>
      <c r="C15" s="448">
        <v>2301</v>
      </c>
      <c r="D15" s="449" t="e">
        <f>#REF!</f>
        <v>#REF!</v>
      </c>
      <c r="E15" s="449" t="e">
        <f>#REF!</f>
        <v>#REF!</v>
      </c>
      <c r="F15" s="447" t="e">
        <f>#REF!</f>
        <v>#REF!</v>
      </c>
      <c r="G15" s="448" t="e">
        <f>#REF!</f>
        <v>#REF!</v>
      </c>
      <c r="H15" s="450" t="e">
        <f>#REF!</f>
        <v>#REF!</v>
      </c>
      <c r="I15" s="450" t="e">
        <f>#REF!</f>
        <v>#REF!</v>
      </c>
      <c r="J15" s="451" t="e">
        <f>#REF!</f>
        <v>#REF!</v>
      </c>
      <c r="K15" s="452" t="e">
        <f>#REF!</f>
        <v>#REF!</v>
      </c>
      <c r="L15" s="450" t="e">
        <f>#REF!</f>
        <v>#REF!</v>
      </c>
      <c r="M15" s="450" t="e">
        <f>#REF!</f>
        <v>#REF!</v>
      </c>
      <c r="N15" s="450" t="e">
        <f>#REF!</f>
        <v>#REF!</v>
      </c>
      <c r="O15" s="450" t="e">
        <f>#REF!</f>
        <v>#REF!</v>
      </c>
      <c r="P15" s="450" t="e">
        <f>#REF!</f>
        <v>#REF!</v>
      </c>
      <c r="Q15" s="450">
        <v>3095</v>
      </c>
      <c r="R15" s="450">
        <v>2750</v>
      </c>
      <c r="S15" s="450">
        <v>3170</v>
      </c>
      <c r="T15" s="451">
        <v>3172</v>
      </c>
      <c r="U15" s="452">
        <v>3220</v>
      </c>
      <c r="V15" s="450">
        <v>3337</v>
      </c>
      <c r="W15" s="450">
        <v>3446</v>
      </c>
      <c r="X15" s="450">
        <v>3054</v>
      </c>
      <c r="Y15" s="450">
        <v>2992</v>
      </c>
      <c r="Z15" s="453">
        <v>3207</v>
      </c>
      <c r="AA15" s="454">
        <v>3144.3</v>
      </c>
      <c r="AB15" s="519">
        <v>5.6288332026508847</v>
      </c>
      <c r="AC15" s="401"/>
      <c r="AD15" s="446" t="s">
        <v>928</v>
      </c>
      <c r="AE15" s="450">
        <v>2999</v>
      </c>
      <c r="AF15" s="450">
        <v>2675</v>
      </c>
      <c r="AG15" s="450">
        <v>3084</v>
      </c>
      <c r="AH15" s="450">
        <v>3080</v>
      </c>
      <c r="AI15" s="450">
        <v>3115</v>
      </c>
      <c r="AJ15" s="450">
        <v>3224</v>
      </c>
      <c r="AK15" s="450">
        <v>3371</v>
      </c>
      <c r="AL15" s="450">
        <v>2966</v>
      </c>
      <c r="AM15" s="450">
        <v>2895</v>
      </c>
      <c r="AN15" s="453">
        <v>3120</v>
      </c>
      <c r="AO15" s="454">
        <v>3052.9</v>
      </c>
      <c r="AP15" s="455">
        <v>5.6051584569427844</v>
      </c>
      <c r="AS15" s="446" t="s">
        <v>928</v>
      </c>
      <c r="AT15" s="450">
        <v>1820.4061946746501</v>
      </c>
      <c r="AU15" s="450">
        <v>1602.6201382332715</v>
      </c>
      <c r="AV15" s="450">
        <v>1854.0722327825706</v>
      </c>
      <c r="AW15" s="450">
        <v>1864.0402425837995</v>
      </c>
      <c r="AX15" s="450">
        <v>1898.7976247339031</v>
      </c>
      <c r="AY15" s="450">
        <v>1978.3959400493263</v>
      </c>
      <c r="AZ15" s="450">
        <v>2049.3241274315651</v>
      </c>
      <c r="BA15" s="450">
        <v>1815.5552781295146</v>
      </c>
      <c r="BB15" s="450">
        <v>2049.3241274315651</v>
      </c>
      <c r="BC15" s="453">
        <v>1906.5113873481837</v>
      </c>
      <c r="BD15" s="454">
        <v>1883.9047293398351</v>
      </c>
      <c r="BI15" s="446" t="s">
        <v>928</v>
      </c>
      <c r="BJ15" s="450">
        <v>1763.9412529335302</v>
      </c>
      <c r="BK15" s="450">
        <v>1558.9123162814549</v>
      </c>
      <c r="BL15" s="450">
        <v>1803.7724813569234</v>
      </c>
      <c r="BM15" s="450">
        <v>1809.9760236942316</v>
      </c>
      <c r="BN15" s="450">
        <v>1836.8803108838845</v>
      </c>
      <c r="BO15" s="450">
        <v>1911.4020110036045</v>
      </c>
      <c r="BP15" s="450">
        <v>2004.7218901833451</v>
      </c>
      <c r="BQ15" s="450">
        <v>1763.2406532194302</v>
      </c>
      <c r="BR15" s="450">
        <v>2004.7218901833451</v>
      </c>
      <c r="BS15" s="453">
        <v>1854.7912468120774</v>
      </c>
      <c r="BT15" s="454">
        <v>1831.2360076551827</v>
      </c>
    </row>
    <row r="16" spans="1:72" s="4" customFormat="1" x14ac:dyDescent="0.2">
      <c r="A16" s="458" t="s">
        <v>902</v>
      </c>
      <c r="B16" s="459">
        <v>1281</v>
      </c>
      <c r="C16" s="460">
        <v>1331</v>
      </c>
      <c r="D16" s="462" t="e">
        <f>#REF!</f>
        <v>#REF!</v>
      </c>
      <c r="E16" s="462" t="e">
        <f>#REF!</f>
        <v>#REF!</v>
      </c>
      <c r="F16" s="459" t="e">
        <f>#REF!</f>
        <v>#REF!</v>
      </c>
      <c r="G16" s="460" t="e">
        <f>#REF!</f>
        <v>#REF!</v>
      </c>
      <c r="H16" s="432" t="e">
        <f>#REF!</f>
        <v>#REF!</v>
      </c>
      <c r="I16" s="432" t="e">
        <f>#REF!</f>
        <v>#REF!</v>
      </c>
      <c r="J16" s="463" t="e">
        <f>#REF!</f>
        <v>#REF!</v>
      </c>
      <c r="K16" s="464" t="e">
        <f>#REF!</f>
        <v>#REF!</v>
      </c>
      <c r="L16" s="432" t="e">
        <f>#REF!</f>
        <v>#REF!</v>
      </c>
      <c r="M16" s="432" t="e">
        <f>#REF!</f>
        <v>#REF!</v>
      </c>
      <c r="N16" s="432" t="e">
        <f>#REF!</f>
        <v>#REF!</v>
      </c>
      <c r="O16" s="432" t="e">
        <f>#REF!</f>
        <v>#REF!</v>
      </c>
      <c r="P16" s="432" t="e">
        <f>#REF!</f>
        <v>#REF!</v>
      </c>
      <c r="Q16" s="432">
        <v>1276</v>
      </c>
      <c r="R16" s="432">
        <v>1321</v>
      </c>
      <c r="S16" s="432">
        <v>1344</v>
      </c>
      <c r="T16" s="463">
        <v>1352</v>
      </c>
      <c r="U16" s="464">
        <v>1163</v>
      </c>
      <c r="V16" s="432">
        <v>1126</v>
      </c>
      <c r="W16" s="432">
        <v>1158</v>
      </c>
      <c r="X16" s="432">
        <v>1133</v>
      </c>
      <c r="Y16" s="432">
        <v>1225</v>
      </c>
      <c r="Z16" s="433">
        <v>1354</v>
      </c>
      <c r="AA16" s="465">
        <v>1245.2</v>
      </c>
      <c r="AB16" s="520">
        <v>2.2291203460041604</v>
      </c>
      <c r="AC16" s="401"/>
      <c r="AD16" s="458" t="s">
        <v>929</v>
      </c>
      <c r="AE16" s="432">
        <v>1235</v>
      </c>
      <c r="AF16" s="432">
        <v>1280</v>
      </c>
      <c r="AG16" s="432">
        <v>1294</v>
      </c>
      <c r="AH16" s="432">
        <v>1306</v>
      </c>
      <c r="AI16" s="432">
        <v>1118</v>
      </c>
      <c r="AJ16" s="432">
        <v>1080</v>
      </c>
      <c r="AK16" s="432">
        <v>1140</v>
      </c>
      <c r="AL16" s="432">
        <v>1099</v>
      </c>
      <c r="AM16" s="432">
        <v>1197</v>
      </c>
      <c r="AN16" s="433">
        <v>1327</v>
      </c>
      <c r="AO16" s="465">
        <v>1207.5999999999999</v>
      </c>
      <c r="AP16" s="466">
        <v>2.2171670715071263</v>
      </c>
      <c r="AS16" s="458" t="s">
        <v>929</v>
      </c>
      <c r="AT16" s="432">
        <v>1065.4286763969139</v>
      </c>
      <c r="AU16" s="432">
        <v>1129.4556212005916</v>
      </c>
      <c r="AV16" s="432">
        <v>1170.6807194808589</v>
      </c>
      <c r="AW16" s="432">
        <v>1188.6132259595943</v>
      </c>
      <c r="AX16" s="432">
        <v>1039.6274146978108</v>
      </c>
      <c r="AY16" s="432">
        <v>1025.2954781373496</v>
      </c>
      <c r="AZ16" s="432">
        <v>1073.1264306035641</v>
      </c>
      <c r="BA16" s="432">
        <v>1066.2726571175817</v>
      </c>
      <c r="BB16" s="432">
        <v>1073.1264306035641</v>
      </c>
      <c r="BC16" s="433">
        <v>1274.2569971202167</v>
      </c>
      <c r="BD16" s="465">
        <v>1110.5883651318049</v>
      </c>
      <c r="BI16" s="458" t="s">
        <v>929</v>
      </c>
      <c r="BJ16" s="432">
        <v>1031.1946828763234</v>
      </c>
      <c r="BK16" s="432">
        <v>1094.4006019203309</v>
      </c>
      <c r="BL16" s="432">
        <v>1127.1286093811245</v>
      </c>
      <c r="BM16" s="432">
        <v>1148.1722434195487</v>
      </c>
      <c r="BN16" s="432">
        <v>999.40107449024288</v>
      </c>
      <c r="BO16" s="432">
        <v>983.40951721877218</v>
      </c>
      <c r="BP16" s="432">
        <v>1056.4457088843378</v>
      </c>
      <c r="BQ16" s="432">
        <v>1034.2750663479455</v>
      </c>
      <c r="BR16" s="432">
        <v>1056.4457088843378</v>
      </c>
      <c r="BS16" s="433">
        <v>1248.8471456266823</v>
      </c>
      <c r="BT16" s="465">
        <v>1077.9720359049645</v>
      </c>
    </row>
    <row r="17" spans="1:72" s="4" customFormat="1" x14ac:dyDescent="0.2">
      <c r="A17" s="436" t="s">
        <v>903</v>
      </c>
      <c r="B17" s="437">
        <v>1175</v>
      </c>
      <c r="C17" s="438">
        <v>1227</v>
      </c>
      <c r="D17" s="439" t="e">
        <f>#REF!</f>
        <v>#REF!</v>
      </c>
      <c r="E17" s="439" t="e">
        <f>#REF!</f>
        <v>#REF!</v>
      </c>
      <c r="F17" s="437" t="e">
        <f>#REF!</f>
        <v>#REF!</v>
      </c>
      <c r="G17" s="438" t="e">
        <f>#REF!</f>
        <v>#REF!</v>
      </c>
      <c r="H17" s="440" t="e">
        <f>#REF!</f>
        <v>#REF!</v>
      </c>
      <c r="I17" s="440" t="e">
        <f>#REF!</f>
        <v>#REF!</v>
      </c>
      <c r="J17" s="441" t="e">
        <f>#REF!</f>
        <v>#REF!</v>
      </c>
      <c r="K17" s="442" t="e">
        <f>#REF!</f>
        <v>#REF!</v>
      </c>
      <c r="L17" s="440" t="e">
        <f>#REF!</f>
        <v>#REF!</v>
      </c>
      <c r="M17" s="440" t="e">
        <f>#REF!</f>
        <v>#REF!</v>
      </c>
      <c r="N17" s="440" t="e">
        <f>#REF!</f>
        <v>#REF!</v>
      </c>
      <c r="O17" s="440" t="e">
        <f>#REF!</f>
        <v>#REF!</v>
      </c>
      <c r="P17" s="440" t="e">
        <f>#REF!</f>
        <v>#REF!</v>
      </c>
      <c r="Q17" s="440">
        <v>1908</v>
      </c>
      <c r="R17" s="440">
        <v>1613</v>
      </c>
      <c r="S17" s="440">
        <v>1666</v>
      </c>
      <c r="T17" s="441">
        <v>1564</v>
      </c>
      <c r="U17" s="442">
        <v>1461</v>
      </c>
      <c r="V17" s="440">
        <v>1203</v>
      </c>
      <c r="W17" s="440">
        <v>1502</v>
      </c>
      <c r="X17" s="440">
        <v>1663</v>
      </c>
      <c r="Y17" s="440">
        <v>1601</v>
      </c>
      <c r="Z17" s="443">
        <v>1639</v>
      </c>
      <c r="AA17" s="444">
        <v>1582</v>
      </c>
      <c r="AB17" s="518">
        <v>2.8320497810621443</v>
      </c>
      <c r="AC17" s="401"/>
      <c r="AD17" s="436" t="s">
        <v>930</v>
      </c>
      <c r="AE17" s="440">
        <v>1849</v>
      </c>
      <c r="AF17" s="440">
        <v>1554</v>
      </c>
      <c r="AG17" s="440">
        <v>1617</v>
      </c>
      <c r="AH17" s="440">
        <v>1515</v>
      </c>
      <c r="AI17" s="440">
        <v>1417</v>
      </c>
      <c r="AJ17" s="440">
        <v>1144</v>
      </c>
      <c r="AK17" s="440">
        <v>1455</v>
      </c>
      <c r="AL17" s="440">
        <v>1630</v>
      </c>
      <c r="AM17" s="440">
        <v>1555</v>
      </c>
      <c r="AN17" s="443">
        <v>1591</v>
      </c>
      <c r="AO17" s="444">
        <v>1532.7</v>
      </c>
      <c r="AP17" s="445">
        <v>2.8140542981939158</v>
      </c>
      <c r="AS17" s="436" t="s">
        <v>930</v>
      </c>
      <c r="AT17" s="440">
        <v>1203.2161437805455</v>
      </c>
      <c r="AU17" s="440">
        <v>1034.2660750468081</v>
      </c>
      <c r="AV17" s="440">
        <v>1090.0715809309447</v>
      </c>
      <c r="AW17" s="440">
        <v>1035.6792837655285</v>
      </c>
      <c r="AX17" s="440">
        <v>984.68050116935024</v>
      </c>
      <c r="AY17" s="440">
        <v>836.42153420428713</v>
      </c>
      <c r="AZ17" s="440">
        <v>1072.3056713690103</v>
      </c>
      <c r="BA17" s="440">
        <v>1209.5689046964442</v>
      </c>
      <c r="BB17" s="440">
        <v>1072.3056713690103</v>
      </c>
      <c r="BC17" s="443">
        <v>1192.1127088379264</v>
      </c>
      <c r="BD17" s="444">
        <v>1073.0628075169857</v>
      </c>
      <c r="BI17" s="436" t="s">
        <v>930</v>
      </c>
      <c r="BJ17" s="440">
        <v>1166.0097745546273</v>
      </c>
      <c r="BK17" s="440">
        <v>996.43489189258514</v>
      </c>
      <c r="BL17" s="440">
        <v>1058.0106520800346</v>
      </c>
      <c r="BM17" s="440">
        <v>1003.2315312690382</v>
      </c>
      <c r="BN17" s="440">
        <v>955.02551003214876</v>
      </c>
      <c r="BO17" s="440">
        <v>795.40002920174925</v>
      </c>
      <c r="BP17" s="440">
        <v>1038.751499228968</v>
      </c>
      <c r="BQ17" s="440">
        <v>1185.5666353909824</v>
      </c>
      <c r="BR17" s="440">
        <v>1038.751499228968</v>
      </c>
      <c r="BS17" s="443">
        <v>1157.2003171208914</v>
      </c>
      <c r="BT17" s="444">
        <v>1039.4382339999991</v>
      </c>
    </row>
    <row r="18" spans="1:72" s="4" customFormat="1" x14ac:dyDescent="0.2">
      <c r="A18" s="436" t="s">
        <v>904</v>
      </c>
      <c r="B18" s="437">
        <v>1002</v>
      </c>
      <c r="C18" s="438">
        <v>1057</v>
      </c>
      <c r="D18" s="439" t="e">
        <f>#REF!</f>
        <v>#REF!</v>
      </c>
      <c r="E18" s="439" t="e">
        <f>#REF!</f>
        <v>#REF!</v>
      </c>
      <c r="F18" s="437" t="e">
        <f>#REF!</f>
        <v>#REF!</v>
      </c>
      <c r="G18" s="438" t="e">
        <f>#REF!</f>
        <v>#REF!</v>
      </c>
      <c r="H18" s="440" t="e">
        <f>#REF!</f>
        <v>#REF!</v>
      </c>
      <c r="I18" s="440" t="e">
        <f>#REF!</f>
        <v>#REF!</v>
      </c>
      <c r="J18" s="441" t="e">
        <f>#REF!</f>
        <v>#REF!</v>
      </c>
      <c r="K18" s="442" t="e">
        <f>#REF!</f>
        <v>#REF!</v>
      </c>
      <c r="L18" s="440" t="e">
        <f>#REF!</f>
        <v>#REF!</v>
      </c>
      <c r="M18" s="440" t="e">
        <f>#REF!</f>
        <v>#REF!</v>
      </c>
      <c r="N18" s="440" t="e">
        <f>#REF!</f>
        <v>#REF!</v>
      </c>
      <c r="O18" s="440" t="e">
        <f>#REF!</f>
        <v>#REF!</v>
      </c>
      <c r="P18" s="440" t="e">
        <f>#REF!</f>
        <v>#REF!</v>
      </c>
      <c r="Q18" s="440">
        <v>1294</v>
      </c>
      <c r="R18" s="440">
        <v>1437</v>
      </c>
      <c r="S18" s="440">
        <v>1320</v>
      </c>
      <c r="T18" s="441">
        <v>1373</v>
      </c>
      <c r="U18" s="442">
        <v>1193</v>
      </c>
      <c r="V18" s="440">
        <v>1323</v>
      </c>
      <c r="W18" s="440">
        <v>1327</v>
      </c>
      <c r="X18" s="440">
        <v>1073</v>
      </c>
      <c r="Y18" s="440">
        <v>1379</v>
      </c>
      <c r="Z18" s="443">
        <v>1565</v>
      </c>
      <c r="AA18" s="444">
        <v>1328.4</v>
      </c>
      <c r="AB18" s="518">
        <v>2.3780625342370119</v>
      </c>
      <c r="AC18" s="401"/>
      <c r="AD18" s="436" t="s">
        <v>931</v>
      </c>
      <c r="AE18" s="440">
        <v>1269</v>
      </c>
      <c r="AF18" s="440">
        <v>1411</v>
      </c>
      <c r="AG18" s="440">
        <v>1287</v>
      </c>
      <c r="AH18" s="440">
        <v>1333</v>
      </c>
      <c r="AI18" s="440">
        <v>1172</v>
      </c>
      <c r="AJ18" s="440">
        <v>1293</v>
      </c>
      <c r="AK18" s="440">
        <v>1288</v>
      </c>
      <c r="AL18" s="440">
        <v>1044</v>
      </c>
      <c r="AM18" s="440">
        <v>1347</v>
      </c>
      <c r="AN18" s="443">
        <v>1530</v>
      </c>
      <c r="AO18" s="444">
        <v>1297.4000000000001</v>
      </c>
      <c r="AP18" s="445">
        <v>2.3820408732803462</v>
      </c>
      <c r="AS18" s="436" t="s">
        <v>931</v>
      </c>
      <c r="AT18" s="440">
        <v>1119.53211517165</v>
      </c>
      <c r="AU18" s="440">
        <v>1256.7120843754919</v>
      </c>
      <c r="AV18" s="440">
        <v>1167.9452127518382</v>
      </c>
      <c r="AW18" s="440">
        <v>1221.9977393486831</v>
      </c>
      <c r="AX18" s="440">
        <v>1075.0072087658593</v>
      </c>
      <c r="AY18" s="440">
        <v>1212.237829517029</v>
      </c>
      <c r="AZ18" s="440">
        <v>1232.0004456369359</v>
      </c>
      <c r="BA18" s="440">
        <v>1008.7715174819259</v>
      </c>
      <c r="BB18" s="440">
        <v>1232.0004456369359</v>
      </c>
      <c r="BC18" s="443">
        <v>1471.3209924130606</v>
      </c>
      <c r="BD18" s="444">
        <v>1199.7525591099409</v>
      </c>
      <c r="BI18" s="436" t="s">
        <v>931</v>
      </c>
      <c r="BJ18" s="440">
        <v>1097.9028239202657</v>
      </c>
      <c r="BK18" s="440">
        <v>1233.9740786734997</v>
      </c>
      <c r="BL18" s="440">
        <v>1138.7465824330422</v>
      </c>
      <c r="BM18" s="440">
        <v>1186.3969312103386</v>
      </c>
      <c r="BN18" s="440">
        <v>1056.0841983852363</v>
      </c>
      <c r="BO18" s="440">
        <v>1184.7494433601803</v>
      </c>
      <c r="BP18" s="440">
        <v>1195.7924445971162</v>
      </c>
      <c r="BQ18" s="440">
        <v>981.5074224148467</v>
      </c>
      <c r="BR18" s="440">
        <v>1195.7924445971162</v>
      </c>
      <c r="BS18" s="443">
        <v>1438.4160500907235</v>
      </c>
      <c r="BT18" s="444">
        <v>1170.9362419682366</v>
      </c>
    </row>
    <row r="19" spans="1:72" s="4" customFormat="1" x14ac:dyDescent="0.2">
      <c r="A19" s="436" t="s">
        <v>905</v>
      </c>
      <c r="B19" s="437">
        <v>695</v>
      </c>
      <c r="C19" s="438">
        <v>788</v>
      </c>
      <c r="D19" s="439" t="e">
        <f>#REF!</f>
        <v>#REF!</v>
      </c>
      <c r="E19" s="439" t="e">
        <f>#REF!</f>
        <v>#REF!</v>
      </c>
      <c r="F19" s="437" t="e">
        <f>#REF!</f>
        <v>#REF!</v>
      </c>
      <c r="G19" s="438" t="e">
        <f>#REF!</f>
        <v>#REF!</v>
      </c>
      <c r="H19" s="440" t="e">
        <f>#REF!</f>
        <v>#REF!</v>
      </c>
      <c r="I19" s="440" t="e">
        <f>#REF!</f>
        <v>#REF!</v>
      </c>
      <c r="J19" s="441" t="e">
        <f>#REF!</f>
        <v>#REF!</v>
      </c>
      <c r="K19" s="442" t="e">
        <f>#REF!</f>
        <v>#REF!</v>
      </c>
      <c r="L19" s="440" t="e">
        <f>#REF!</f>
        <v>#REF!</v>
      </c>
      <c r="M19" s="440" t="e">
        <f>#REF!</f>
        <v>#REF!</v>
      </c>
      <c r="N19" s="440" t="e">
        <f>#REF!</f>
        <v>#REF!</v>
      </c>
      <c r="O19" s="440" t="e">
        <f>#REF!</f>
        <v>#REF!</v>
      </c>
      <c r="P19" s="440" t="e">
        <f>#REF!</f>
        <v>#REF!</v>
      </c>
      <c r="Q19" s="440">
        <v>1060</v>
      </c>
      <c r="R19" s="440">
        <v>945</v>
      </c>
      <c r="S19" s="440">
        <v>1086</v>
      </c>
      <c r="T19" s="441">
        <v>1065</v>
      </c>
      <c r="U19" s="442">
        <v>1074</v>
      </c>
      <c r="V19" s="440">
        <v>814</v>
      </c>
      <c r="W19" s="440">
        <v>975</v>
      </c>
      <c r="X19" s="440">
        <v>953</v>
      </c>
      <c r="Y19" s="440">
        <v>1001</v>
      </c>
      <c r="Z19" s="443">
        <v>1176</v>
      </c>
      <c r="AA19" s="444">
        <v>1014.9</v>
      </c>
      <c r="AB19" s="518">
        <v>1.8168440725663526</v>
      </c>
      <c r="AC19" s="401"/>
      <c r="AD19" s="436" t="s">
        <v>932</v>
      </c>
      <c r="AE19" s="440">
        <v>1024</v>
      </c>
      <c r="AF19" s="440">
        <v>907</v>
      </c>
      <c r="AG19" s="440">
        <v>1054</v>
      </c>
      <c r="AH19" s="440">
        <v>1040</v>
      </c>
      <c r="AI19" s="440">
        <v>1039</v>
      </c>
      <c r="AJ19" s="440">
        <v>786</v>
      </c>
      <c r="AK19" s="440">
        <v>954</v>
      </c>
      <c r="AL19" s="440">
        <v>931</v>
      </c>
      <c r="AM19" s="440">
        <v>966</v>
      </c>
      <c r="AN19" s="443">
        <v>1152</v>
      </c>
      <c r="AO19" s="444">
        <v>985.3</v>
      </c>
      <c r="AP19" s="445">
        <v>1.8090217916164057</v>
      </c>
      <c r="AS19" s="436" t="s">
        <v>932</v>
      </c>
      <c r="AT19" s="440">
        <v>797.640189025675</v>
      </c>
      <c r="AU19" s="440">
        <v>721.95271018755489</v>
      </c>
      <c r="AV19" s="440">
        <v>838.30578863269693</v>
      </c>
      <c r="AW19" s="440">
        <v>826.18982971956086</v>
      </c>
      <c r="AX19" s="440">
        <v>840.71766289883203</v>
      </c>
      <c r="AY19" s="440">
        <v>644.32377665553224</v>
      </c>
      <c r="AZ19" s="440">
        <v>777.77866413522975</v>
      </c>
      <c r="BA19" s="440">
        <v>765.35734076471488</v>
      </c>
      <c r="BB19" s="440">
        <v>777.77866413522975</v>
      </c>
      <c r="BC19" s="443">
        <v>944.44935229727673</v>
      </c>
      <c r="BD19" s="444">
        <v>793.44939784523024</v>
      </c>
      <c r="BI19" s="436" t="s">
        <v>932</v>
      </c>
      <c r="BJ19" s="440">
        <v>770.5505222285766</v>
      </c>
      <c r="BK19" s="440">
        <v>692.92180755567438</v>
      </c>
      <c r="BL19" s="440">
        <v>813.6043289308127</v>
      </c>
      <c r="BM19" s="440">
        <v>806.79570226135525</v>
      </c>
      <c r="BN19" s="440">
        <v>813.3199736982184</v>
      </c>
      <c r="BO19" s="440">
        <v>622.16030522266374</v>
      </c>
      <c r="BP19" s="440">
        <v>761.0265082923172</v>
      </c>
      <c r="BQ19" s="440">
        <v>747.68907056867738</v>
      </c>
      <c r="BR19" s="440">
        <v>761.0265082923172</v>
      </c>
      <c r="BS19" s="443">
        <v>925.1748757197812</v>
      </c>
      <c r="BT19" s="444">
        <v>771.42696027703937</v>
      </c>
    </row>
    <row r="20" spans="1:72" s="4" customFormat="1" x14ac:dyDescent="0.2">
      <c r="A20" s="436" t="s">
        <v>906</v>
      </c>
      <c r="B20" s="437">
        <v>507</v>
      </c>
      <c r="C20" s="438">
        <v>603</v>
      </c>
      <c r="D20" s="439" t="e">
        <f>#REF!</f>
        <v>#REF!</v>
      </c>
      <c r="E20" s="439" t="e">
        <f>#REF!</f>
        <v>#REF!</v>
      </c>
      <c r="F20" s="437" t="e">
        <f>#REF!</f>
        <v>#REF!</v>
      </c>
      <c r="G20" s="438" t="e">
        <f>#REF!</f>
        <v>#REF!</v>
      </c>
      <c r="H20" s="440" t="e">
        <f>#REF!</f>
        <v>#REF!</v>
      </c>
      <c r="I20" s="440" t="e">
        <f>#REF!</f>
        <v>#REF!</v>
      </c>
      <c r="J20" s="441" t="e">
        <f>#REF!</f>
        <v>#REF!</v>
      </c>
      <c r="K20" s="442" t="e">
        <f>#REF!</f>
        <v>#REF!</v>
      </c>
      <c r="L20" s="440" t="e">
        <f>#REF!</f>
        <v>#REF!</v>
      </c>
      <c r="M20" s="440" t="e">
        <f>#REF!</f>
        <v>#REF!</v>
      </c>
      <c r="N20" s="440" t="e">
        <f>#REF!</f>
        <v>#REF!</v>
      </c>
      <c r="O20" s="440" t="e">
        <f>#REF!</f>
        <v>#REF!</v>
      </c>
      <c r="P20" s="440" t="e">
        <f>#REF!</f>
        <v>#REF!</v>
      </c>
      <c r="Q20" s="440">
        <v>952</v>
      </c>
      <c r="R20" s="440">
        <v>923</v>
      </c>
      <c r="S20" s="440">
        <v>948</v>
      </c>
      <c r="T20" s="441">
        <v>949</v>
      </c>
      <c r="U20" s="442">
        <v>932</v>
      </c>
      <c r="V20" s="440">
        <v>726</v>
      </c>
      <c r="W20" s="440">
        <v>871</v>
      </c>
      <c r="X20" s="440">
        <v>876</v>
      </c>
      <c r="Y20" s="440">
        <v>885</v>
      </c>
      <c r="Z20" s="443">
        <v>1078</v>
      </c>
      <c r="AA20" s="444">
        <v>914</v>
      </c>
      <c r="AB20" s="518">
        <v>1.6362158659233876</v>
      </c>
      <c r="AC20" s="401"/>
      <c r="AD20" s="436" t="s">
        <v>933</v>
      </c>
      <c r="AE20" s="440">
        <v>917</v>
      </c>
      <c r="AF20" s="440">
        <v>905</v>
      </c>
      <c r="AG20" s="440">
        <v>907</v>
      </c>
      <c r="AH20" s="440">
        <v>918</v>
      </c>
      <c r="AI20" s="440">
        <v>875</v>
      </c>
      <c r="AJ20" s="440">
        <v>685</v>
      </c>
      <c r="AK20" s="440">
        <v>839</v>
      </c>
      <c r="AL20" s="440">
        <v>854</v>
      </c>
      <c r="AM20" s="440">
        <v>853</v>
      </c>
      <c r="AN20" s="443">
        <v>1024</v>
      </c>
      <c r="AO20" s="444">
        <v>877.7</v>
      </c>
      <c r="AP20" s="445">
        <v>1.611466991273439</v>
      </c>
      <c r="AS20" s="436" t="s">
        <v>933</v>
      </c>
      <c r="AT20" s="440">
        <v>1869.3423920513676</v>
      </c>
      <c r="AU20" s="440">
        <v>1869.7836480025931</v>
      </c>
      <c r="AV20" s="440">
        <v>1968.847352024922</v>
      </c>
      <c r="AW20" s="440">
        <v>1992.2744258302891</v>
      </c>
      <c r="AX20" s="440">
        <v>1987.7154069271455</v>
      </c>
      <c r="AY20" s="440">
        <v>1580.2189669808242</v>
      </c>
      <c r="AZ20" s="440">
        <v>1927.6735127478753</v>
      </c>
      <c r="BA20" s="440">
        <v>1963.0252100840337</v>
      </c>
      <c r="BB20" s="440">
        <v>1927.6735127478753</v>
      </c>
      <c r="BC20" s="443">
        <v>2415.6862745098042</v>
      </c>
      <c r="BD20" s="444">
        <v>1950.2240701906728</v>
      </c>
      <c r="BI20" s="436" t="s">
        <v>933</v>
      </c>
      <c r="BJ20" s="440">
        <v>1800.616568814185</v>
      </c>
      <c r="BK20" s="440">
        <v>1833.3198282148935</v>
      </c>
      <c r="BL20" s="440">
        <v>1883.6967808930426</v>
      </c>
      <c r="BM20" s="440">
        <v>1927.1948608137045</v>
      </c>
      <c r="BN20" s="440">
        <v>1866.1491213103566</v>
      </c>
      <c r="BO20" s="440">
        <v>1490.9779509392074</v>
      </c>
      <c r="BP20" s="440">
        <v>1856.8519830028329</v>
      </c>
      <c r="BQ20" s="440">
        <v>1913.7254901960782</v>
      </c>
      <c r="BR20" s="440">
        <v>1856.8519830028329</v>
      </c>
      <c r="BS20" s="443">
        <v>2294.6778711484594</v>
      </c>
      <c r="BT20" s="444">
        <v>1872.4062438335593</v>
      </c>
    </row>
    <row r="21" spans="1:72" s="4" customFormat="1" x14ac:dyDescent="0.2">
      <c r="A21" s="436" t="s">
        <v>907</v>
      </c>
      <c r="B21" s="437">
        <v>827</v>
      </c>
      <c r="C21" s="438">
        <v>1063</v>
      </c>
      <c r="D21" s="439" t="e">
        <f>#REF!</f>
        <v>#REF!</v>
      </c>
      <c r="E21" s="439" t="e">
        <f>#REF!</f>
        <v>#REF!</v>
      </c>
      <c r="F21" s="437" t="e">
        <f>#REF!</f>
        <v>#REF!</v>
      </c>
      <c r="G21" s="438" t="e">
        <f>#REF!</f>
        <v>#REF!</v>
      </c>
      <c r="H21" s="440" t="e">
        <f>#REF!</f>
        <v>#REF!</v>
      </c>
      <c r="I21" s="440" t="e">
        <f>#REF!</f>
        <v>#REF!</v>
      </c>
      <c r="J21" s="441" t="e">
        <f>#REF!</f>
        <v>#REF!</v>
      </c>
      <c r="K21" s="442" t="e">
        <f>#REF!</f>
        <v>#REF!</v>
      </c>
      <c r="L21" s="440" t="e">
        <f>#REF!</f>
        <v>#REF!</v>
      </c>
      <c r="M21" s="440" t="e">
        <f>#REF!</f>
        <v>#REF!</v>
      </c>
      <c r="N21" s="440" t="e">
        <f>#REF!</f>
        <v>#REF!</v>
      </c>
      <c r="O21" s="440" t="e">
        <f>#REF!</f>
        <v>#REF!</v>
      </c>
      <c r="P21" s="440" t="e">
        <f>#REF!</f>
        <v>#REF!</v>
      </c>
      <c r="Q21" s="440">
        <v>1646</v>
      </c>
      <c r="R21" s="440">
        <v>1593</v>
      </c>
      <c r="S21" s="440">
        <v>1532</v>
      </c>
      <c r="T21" s="441">
        <v>1256</v>
      </c>
      <c r="U21" s="442">
        <v>1204</v>
      </c>
      <c r="V21" s="440">
        <v>1053</v>
      </c>
      <c r="W21" s="440">
        <v>1252</v>
      </c>
      <c r="X21" s="440">
        <v>1253</v>
      </c>
      <c r="Y21" s="440">
        <v>1158</v>
      </c>
      <c r="Z21" s="443">
        <v>1317</v>
      </c>
      <c r="AA21" s="444">
        <v>1326.4</v>
      </c>
      <c r="AB21" s="518">
        <v>2.3744821931737219</v>
      </c>
      <c r="AC21" s="401"/>
      <c r="AD21" s="436" t="s">
        <v>934</v>
      </c>
      <c r="AE21" s="440">
        <v>1602</v>
      </c>
      <c r="AF21" s="440">
        <v>1557</v>
      </c>
      <c r="AG21" s="440">
        <v>1491</v>
      </c>
      <c r="AH21" s="440">
        <v>1215</v>
      </c>
      <c r="AI21" s="440">
        <v>1161</v>
      </c>
      <c r="AJ21" s="440">
        <v>1015</v>
      </c>
      <c r="AK21" s="440">
        <v>1223</v>
      </c>
      <c r="AL21" s="440">
        <v>1234</v>
      </c>
      <c r="AM21" s="440">
        <v>1129</v>
      </c>
      <c r="AN21" s="443">
        <v>1283</v>
      </c>
      <c r="AO21" s="444">
        <v>1291</v>
      </c>
      <c r="AP21" s="445">
        <v>2.3702904018844819</v>
      </c>
      <c r="AS21" s="436" t="s">
        <v>934</v>
      </c>
      <c r="AT21" s="440">
        <v>1446.3463498646797</v>
      </c>
      <c r="AU21" s="440">
        <v>1404.5513459181605</v>
      </c>
      <c r="AV21" s="440">
        <v>1357.4580446224459</v>
      </c>
      <c r="AW21" s="440">
        <v>1115.6907333712336</v>
      </c>
      <c r="AX21" s="440">
        <v>1074.1464372061487</v>
      </c>
      <c r="AY21" s="440">
        <v>948.65719510986594</v>
      </c>
      <c r="AZ21" s="440">
        <v>1138.9998271485886</v>
      </c>
      <c r="BA21" s="440">
        <v>1147.0997509887213</v>
      </c>
      <c r="BB21" s="440">
        <v>1138.9998271485886</v>
      </c>
      <c r="BC21" s="443">
        <v>1205.6906401054637</v>
      </c>
      <c r="BD21" s="444">
        <v>1197.7640151483897</v>
      </c>
      <c r="BI21" s="436" t="s">
        <v>934</v>
      </c>
      <c r="BJ21" s="440">
        <v>1407.6833854697552</v>
      </c>
      <c r="BK21" s="440">
        <v>1372.8100725640777</v>
      </c>
      <c r="BL21" s="440">
        <v>1321.1292066136207</v>
      </c>
      <c r="BM21" s="440">
        <v>1079.2708925525867</v>
      </c>
      <c r="BN21" s="440">
        <v>1035.7840644487862</v>
      </c>
      <c r="BO21" s="440">
        <v>914.42265245632836</v>
      </c>
      <c r="BP21" s="440">
        <v>1112.6172432929104</v>
      </c>
      <c r="BQ21" s="440">
        <v>1129.7055807821885</v>
      </c>
      <c r="BR21" s="440">
        <v>1112.6172432929104</v>
      </c>
      <c r="BS21" s="443">
        <v>1174.5642302621941</v>
      </c>
      <c r="BT21" s="444">
        <v>1166.060457173536</v>
      </c>
    </row>
    <row r="22" spans="1:72" s="4" customFormat="1" x14ac:dyDescent="0.2">
      <c r="A22" s="436" t="s">
        <v>908</v>
      </c>
      <c r="B22" s="437">
        <v>438</v>
      </c>
      <c r="C22" s="467">
        <v>501</v>
      </c>
      <c r="D22" s="439" t="e">
        <f>#REF!</f>
        <v>#REF!</v>
      </c>
      <c r="E22" s="468" t="e">
        <f>#REF!</f>
        <v>#REF!</v>
      </c>
      <c r="F22" s="437" t="e">
        <f>#REF!</f>
        <v>#REF!</v>
      </c>
      <c r="G22" s="467" t="e">
        <f>#REF!</f>
        <v>#REF!</v>
      </c>
      <c r="H22" s="469" t="e">
        <f>#REF!</f>
        <v>#REF!</v>
      </c>
      <c r="I22" s="469" t="e">
        <f>#REF!</f>
        <v>#REF!</v>
      </c>
      <c r="J22" s="470" t="e">
        <f>#REF!</f>
        <v>#REF!</v>
      </c>
      <c r="K22" s="471" t="e">
        <f>#REF!</f>
        <v>#REF!</v>
      </c>
      <c r="L22" s="469" t="e">
        <f>#REF!</f>
        <v>#REF!</v>
      </c>
      <c r="M22" s="469" t="e">
        <f>#REF!</f>
        <v>#REF!</v>
      </c>
      <c r="N22" s="469" t="e">
        <f>#REF!</f>
        <v>#REF!</v>
      </c>
      <c r="O22" s="469" t="e">
        <f>#REF!</f>
        <v>#REF!</v>
      </c>
      <c r="P22" s="469" t="e">
        <f>#REF!</f>
        <v>#REF!</v>
      </c>
      <c r="Q22" s="469">
        <v>682</v>
      </c>
      <c r="R22" s="469">
        <v>667</v>
      </c>
      <c r="S22" s="469">
        <v>723</v>
      </c>
      <c r="T22" s="470">
        <v>587</v>
      </c>
      <c r="U22" s="471">
        <v>537</v>
      </c>
      <c r="V22" s="469">
        <v>540</v>
      </c>
      <c r="W22" s="469">
        <v>705</v>
      </c>
      <c r="X22" s="469">
        <v>800</v>
      </c>
      <c r="Y22" s="469">
        <v>755</v>
      </c>
      <c r="Z22" s="472">
        <v>739</v>
      </c>
      <c r="AA22" s="473">
        <v>673.5</v>
      </c>
      <c r="AB22" s="518">
        <v>1.2056798530628028</v>
      </c>
      <c r="AC22" s="401"/>
      <c r="AD22" s="436" t="s">
        <v>935</v>
      </c>
      <c r="AE22" s="469">
        <v>653</v>
      </c>
      <c r="AF22" s="469">
        <v>641</v>
      </c>
      <c r="AG22" s="469">
        <v>696</v>
      </c>
      <c r="AH22" s="469">
        <v>558</v>
      </c>
      <c r="AI22" s="469">
        <v>514</v>
      </c>
      <c r="AJ22" s="469">
        <v>519</v>
      </c>
      <c r="AK22" s="469">
        <v>680</v>
      </c>
      <c r="AL22" s="469">
        <v>779</v>
      </c>
      <c r="AM22" s="469">
        <v>746</v>
      </c>
      <c r="AN22" s="472">
        <v>724</v>
      </c>
      <c r="AO22" s="473">
        <v>651</v>
      </c>
      <c r="AP22" s="445">
        <v>1.1952432622980618</v>
      </c>
      <c r="AS22" s="436" t="s">
        <v>935</v>
      </c>
      <c r="AT22" s="469">
        <v>873.97800958556525</v>
      </c>
      <c r="AU22" s="469">
        <v>879.93562090209889</v>
      </c>
      <c r="AV22" s="469">
        <v>971.09547090743035</v>
      </c>
      <c r="AW22" s="469">
        <v>798.93294135260567</v>
      </c>
      <c r="AX22" s="469">
        <v>746.662958843159</v>
      </c>
      <c r="AY22" s="469">
        <v>776.05162180417631</v>
      </c>
      <c r="AZ22" s="469">
        <v>1038.8730069847632</v>
      </c>
      <c r="BA22" s="469">
        <v>1207.4378169524271</v>
      </c>
      <c r="BB22" s="469">
        <v>1038.8730069847632</v>
      </c>
      <c r="BC22" s="472">
        <v>1115.3706834098043</v>
      </c>
      <c r="BD22" s="473">
        <v>944.72111377267936</v>
      </c>
      <c r="BI22" s="436" t="s">
        <v>935</v>
      </c>
      <c r="BJ22" s="469">
        <v>836.81472178793854</v>
      </c>
      <c r="BK22" s="469">
        <v>845.63528185643986</v>
      </c>
      <c r="BL22" s="469">
        <v>934.83049481545152</v>
      </c>
      <c r="BM22" s="469">
        <v>759.46265975256222</v>
      </c>
      <c r="BN22" s="469">
        <v>714.68298109010016</v>
      </c>
      <c r="BO22" s="469">
        <v>745.87183651179168</v>
      </c>
      <c r="BP22" s="469">
        <v>1002.0335386519702</v>
      </c>
      <c r="BQ22" s="469">
        <v>1175.7425742574258</v>
      </c>
      <c r="BR22" s="469">
        <v>1002.0335386519702</v>
      </c>
      <c r="BS22" s="472">
        <v>1092.7312243419462</v>
      </c>
      <c r="BT22" s="473">
        <v>910.98388517175954</v>
      </c>
    </row>
    <row r="23" spans="1:72" s="4" customFormat="1" x14ac:dyDescent="0.2">
      <c r="A23" s="436" t="s">
        <v>909</v>
      </c>
      <c r="B23" s="437">
        <v>1181</v>
      </c>
      <c r="C23" s="467">
        <v>1267</v>
      </c>
      <c r="D23" s="439" t="e">
        <f>#REF!</f>
        <v>#REF!</v>
      </c>
      <c r="E23" s="468" t="e">
        <f>#REF!</f>
        <v>#REF!</v>
      </c>
      <c r="F23" s="437" t="e">
        <f>#REF!</f>
        <v>#REF!</v>
      </c>
      <c r="G23" s="467" t="e">
        <f>#REF!</f>
        <v>#REF!</v>
      </c>
      <c r="H23" s="469" t="e">
        <f>#REF!</f>
        <v>#REF!</v>
      </c>
      <c r="I23" s="469" t="e">
        <f>#REF!</f>
        <v>#REF!</v>
      </c>
      <c r="J23" s="470" t="e">
        <f>#REF!</f>
        <v>#REF!</v>
      </c>
      <c r="K23" s="471" t="e">
        <f>#REF!</f>
        <v>#REF!</v>
      </c>
      <c r="L23" s="469" t="e">
        <f>#REF!</f>
        <v>#REF!</v>
      </c>
      <c r="M23" s="469" t="e">
        <f>#REF!</f>
        <v>#REF!</v>
      </c>
      <c r="N23" s="469" t="e">
        <f>#REF!</f>
        <v>#REF!</v>
      </c>
      <c r="O23" s="469" t="e">
        <f>#REF!</f>
        <v>#REF!</v>
      </c>
      <c r="P23" s="469" t="e">
        <f>#REF!</f>
        <v>#REF!</v>
      </c>
      <c r="Q23" s="469">
        <v>1531</v>
      </c>
      <c r="R23" s="469">
        <v>1816</v>
      </c>
      <c r="S23" s="469">
        <v>1894</v>
      </c>
      <c r="T23" s="470">
        <v>1798</v>
      </c>
      <c r="U23" s="471">
        <v>1633</v>
      </c>
      <c r="V23" s="469">
        <v>1806</v>
      </c>
      <c r="W23" s="469">
        <v>1733</v>
      </c>
      <c r="X23" s="469">
        <v>1896</v>
      </c>
      <c r="Y23" s="469">
        <v>1827</v>
      </c>
      <c r="Z23" s="472">
        <v>1955</v>
      </c>
      <c r="AA23" s="473">
        <v>1788.9</v>
      </c>
      <c r="AB23" s="518">
        <v>3.2024360640594627</v>
      </c>
      <c r="AC23" s="401"/>
      <c r="AD23" s="436" t="s">
        <v>936</v>
      </c>
      <c r="AE23" s="469">
        <v>1477</v>
      </c>
      <c r="AF23" s="469">
        <v>1773</v>
      </c>
      <c r="AG23" s="469">
        <v>1839</v>
      </c>
      <c r="AH23" s="469">
        <v>1743</v>
      </c>
      <c r="AI23" s="469">
        <v>1575</v>
      </c>
      <c r="AJ23" s="469">
        <v>1762</v>
      </c>
      <c r="AK23" s="469">
        <v>1691</v>
      </c>
      <c r="AL23" s="469">
        <v>1854</v>
      </c>
      <c r="AM23" s="469">
        <v>1772</v>
      </c>
      <c r="AN23" s="472">
        <v>1907</v>
      </c>
      <c r="AO23" s="473">
        <v>1739.3</v>
      </c>
      <c r="AP23" s="445">
        <v>3.1933742029416567</v>
      </c>
      <c r="AS23" s="436" t="s">
        <v>936</v>
      </c>
      <c r="AT23" s="469">
        <v>870.12861535313812</v>
      </c>
      <c r="AU23" s="469">
        <v>1041.081440544848</v>
      </c>
      <c r="AV23" s="469">
        <v>1096.2234119519608</v>
      </c>
      <c r="AW23" s="469">
        <v>1046.0847456641009</v>
      </c>
      <c r="AX23" s="469">
        <v>957.41749382925957</v>
      </c>
      <c r="AY23" s="469">
        <v>1071.4285714285713</v>
      </c>
      <c r="AZ23" s="469">
        <v>1037.8364135056474</v>
      </c>
      <c r="BA23" s="469">
        <v>1141.398574455789</v>
      </c>
      <c r="BB23" s="469">
        <v>1037.8364135056474</v>
      </c>
      <c r="BC23" s="472">
        <v>1176.9167790406473</v>
      </c>
      <c r="BD23" s="473">
        <v>1047.635245927961</v>
      </c>
      <c r="BI23" s="436" t="s">
        <v>936</v>
      </c>
      <c r="BJ23" s="469">
        <v>839.43825269535262</v>
      </c>
      <c r="BK23" s="469">
        <v>1016.4302830870128</v>
      </c>
      <c r="BL23" s="469">
        <v>1064.3901027347706</v>
      </c>
      <c r="BM23" s="469">
        <v>1014.0854903740423</v>
      </c>
      <c r="BN23" s="469">
        <v>923.41246342993486</v>
      </c>
      <c r="BO23" s="469">
        <v>1045.3251067869007</v>
      </c>
      <c r="BP23" s="469">
        <v>1012.6840018684649</v>
      </c>
      <c r="BQ23" s="469">
        <v>1116.1144288191101</v>
      </c>
      <c r="BR23" s="469">
        <v>1012.6840018684649</v>
      </c>
      <c r="BS23" s="472">
        <v>1148.0206125987286</v>
      </c>
      <c r="BT23" s="473">
        <v>1019.2584744262782</v>
      </c>
    </row>
    <row r="24" spans="1:72" s="4" customFormat="1" ht="13.5" thickBot="1" x14ac:dyDescent="0.25">
      <c r="A24" s="474" t="s">
        <v>910</v>
      </c>
      <c r="B24" s="475">
        <v>726</v>
      </c>
      <c r="C24" s="476">
        <v>789</v>
      </c>
      <c r="D24" s="521" t="e">
        <f>#REF!</f>
        <v>#REF!</v>
      </c>
      <c r="E24" s="522" t="e">
        <f>#REF!</f>
        <v>#REF!</v>
      </c>
      <c r="F24" s="475" t="e">
        <f>#REF!</f>
        <v>#REF!</v>
      </c>
      <c r="G24" s="476" t="e">
        <f>#REF!</f>
        <v>#REF!</v>
      </c>
      <c r="H24" s="479" t="e">
        <f>#REF!</f>
        <v>#REF!</v>
      </c>
      <c r="I24" s="479" t="e">
        <f>#REF!</f>
        <v>#REF!</v>
      </c>
      <c r="J24" s="480" t="e">
        <f>#REF!</f>
        <v>#REF!</v>
      </c>
      <c r="K24" s="481" t="e">
        <f>#REF!</f>
        <v>#REF!</v>
      </c>
      <c r="L24" s="479" t="e">
        <f>#REF!</f>
        <v>#REF!</v>
      </c>
      <c r="M24" s="479" t="e">
        <f>#REF!</f>
        <v>#REF!</v>
      </c>
      <c r="N24" s="479" t="e">
        <f>#REF!</f>
        <v>#REF!</v>
      </c>
      <c r="O24" s="479" t="e">
        <f>#REF!</f>
        <v>#REF!</v>
      </c>
      <c r="P24" s="479" t="e">
        <f>#REF!</f>
        <v>#REF!</v>
      </c>
      <c r="Q24" s="479">
        <v>1668</v>
      </c>
      <c r="R24" s="479">
        <v>1256</v>
      </c>
      <c r="S24" s="479">
        <v>1201</v>
      </c>
      <c r="T24" s="523">
        <v>1142</v>
      </c>
      <c r="U24" s="481">
        <v>1069</v>
      </c>
      <c r="V24" s="479">
        <v>973</v>
      </c>
      <c r="W24" s="479">
        <v>1081</v>
      </c>
      <c r="X24" s="479">
        <v>1106</v>
      </c>
      <c r="Y24" s="479">
        <v>1095</v>
      </c>
      <c r="Z24" s="483">
        <v>1045</v>
      </c>
      <c r="AA24" s="484">
        <v>1163.5999999999999</v>
      </c>
      <c r="AB24" s="524">
        <v>2.0830424306219411</v>
      </c>
      <c r="AC24" s="401"/>
      <c r="AD24" s="436" t="s">
        <v>937</v>
      </c>
      <c r="AE24" s="479">
        <v>1628</v>
      </c>
      <c r="AF24" s="479">
        <v>1228</v>
      </c>
      <c r="AG24" s="479">
        <v>1152</v>
      </c>
      <c r="AH24" s="482">
        <v>1085</v>
      </c>
      <c r="AI24" s="479">
        <v>1015</v>
      </c>
      <c r="AJ24" s="479">
        <v>934</v>
      </c>
      <c r="AK24" s="479">
        <v>1047</v>
      </c>
      <c r="AL24" s="479">
        <v>1082</v>
      </c>
      <c r="AM24" s="479">
        <v>1058</v>
      </c>
      <c r="AN24" s="483">
        <v>1025</v>
      </c>
      <c r="AO24" s="484">
        <v>1125.4000000000001</v>
      </c>
      <c r="AP24" s="485">
        <v>2.0662469545164956</v>
      </c>
      <c r="AS24" s="436" t="s">
        <v>937</v>
      </c>
      <c r="AT24" s="479">
        <v>1966.1464472629543</v>
      </c>
      <c r="AU24" s="479">
        <v>1512.7244697635767</v>
      </c>
      <c r="AV24" s="479">
        <v>1473.6557952342389</v>
      </c>
      <c r="AW24" s="482">
        <v>1416.6976801885621</v>
      </c>
      <c r="AX24" s="479">
        <v>1351.2659427892456</v>
      </c>
      <c r="AY24" s="479">
        <v>1262.2266040526165</v>
      </c>
      <c r="AZ24" s="479">
        <v>1436.4112308489575</v>
      </c>
      <c r="BA24" s="479">
        <v>1501.8807457802041</v>
      </c>
      <c r="BB24" s="479">
        <v>1436.4112308489575</v>
      </c>
      <c r="BC24" s="483">
        <v>1419.0464550997406</v>
      </c>
      <c r="BD24" s="484">
        <v>1477.6466601869054</v>
      </c>
      <c r="BI24" s="436" t="s">
        <v>937</v>
      </c>
      <c r="BJ24" s="479">
        <v>1918.9966523645624</v>
      </c>
      <c r="BK24" s="479">
        <v>1479.0013127943248</v>
      </c>
      <c r="BL24" s="479">
        <v>1413.5316204078626</v>
      </c>
      <c r="BM24" s="482">
        <v>1345.9868502667164</v>
      </c>
      <c r="BN24" s="479">
        <v>1283.0074199542416</v>
      </c>
      <c r="BO24" s="479">
        <v>1211.633759696962</v>
      </c>
      <c r="BP24" s="479">
        <v>1391.232709249638</v>
      </c>
      <c r="BQ24" s="479">
        <v>1469.2902051846118</v>
      </c>
      <c r="BR24" s="479">
        <v>1391.232709249638</v>
      </c>
      <c r="BS24" s="483">
        <v>1391.8876712700805</v>
      </c>
      <c r="BT24" s="484">
        <v>1429.5800910438638</v>
      </c>
    </row>
    <row r="25" spans="1:72" s="4" customFormat="1" ht="13.5" thickBot="1" x14ac:dyDescent="0.25">
      <c r="A25" s="486" t="s">
        <v>911</v>
      </c>
      <c r="B25" s="487">
        <f>SUM(B5:B24)</f>
        <v>56105</v>
      </c>
      <c r="C25" s="488">
        <f>SUM(C5:C24)</f>
        <v>58190</v>
      </c>
      <c r="D25" s="489" t="e">
        <f>#REF!</f>
        <v>#REF!</v>
      </c>
      <c r="E25" s="489" t="e">
        <f>#REF!</f>
        <v>#REF!</v>
      </c>
      <c r="F25" s="487" t="e">
        <f>#REF!</f>
        <v>#REF!</v>
      </c>
      <c r="G25" s="488" t="e">
        <f>#REF!</f>
        <v>#REF!</v>
      </c>
      <c r="H25" s="490" t="e">
        <f>#REF!</f>
        <v>#REF!</v>
      </c>
      <c r="I25" s="490" t="e">
        <f>#REF!</f>
        <v>#REF!</v>
      </c>
      <c r="J25" s="491" t="e">
        <f>#REF!</f>
        <v>#REF!</v>
      </c>
      <c r="K25" s="492" t="e">
        <f>#REF!</f>
        <v>#REF!</v>
      </c>
      <c r="L25" s="490" t="e">
        <f>#REF!</f>
        <v>#REF!</v>
      </c>
      <c r="M25" s="490" t="e">
        <f>#REF!</f>
        <v>#REF!</v>
      </c>
      <c r="N25" s="490" t="e">
        <f>#REF!</f>
        <v>#REF!</v>
      </c>
      <c r="O25" s="490" t="e">
        <f>#REF!</f>
        <v>#REF!</v>
      </c>
      <c r="P25" s="490" t="e">
        <f>#REF!</f>
        <v>#REF!</v>
      </c>
      <c r="Q25" s="490">
        <v>62708</v>
      </c>
      <c r="R25" s="490">
        <v>56851</v>
      </c>
      <c r="S25" s="490">
        <v>59233</v>
      </c>
      <c r="T25" s="491">
        <v>55824</v>
      </c>
      <c r="U25" s="492">
        <v>54246</v>
      </c>
      <c r="V25" s="490">
        <v>51287</v>
      </c>
      <c r="W25" s="490">
        <v>55994</v>
      </c>
      <c r="X25" s="490">
        <v>53082</v>
      </c>
      <c r="Y25" s="490">
        <v>54250</v>
      </c>
      <c r="Z25" s="494">
        <v>55131</v>
      </c>
      <c r="AA25" s="495">
        <v>55860.6</v>
      </c>
      <c r="AB25" s="525">
        <v>100</v>
      </c>
      <c r="AC25" s="401"/>
      <c r="AD25" s="486" t="s">
        <v>491</v>
      </c>
      <c r="AE25" s="493">
        <v>61151</v>
      </c>
      <c r="AF25" s="490">
        <v>55517</v>
      </c>
      <c r="AG25" s="490">
        <v>57762</v>
      </c>
      <c r="AH25" s="490">
        <v>54363</v>
      </c>
      <c r="AI25" s="490">
        <v>52757</v>
      </c>
      <c r="AJ25" s="490">
        <v>49810</v>
      </c>
      <c r="AK25" s="490">
        <v>54686</v>
      </c>
      <c r="AL25" s="490">
        <v>51902</v>
      </c>
      <c r="AM25" s="490">
        <v>52954</v>
      </c>
      <c r="AN25" s="494">
        <v>53757</v>
      </c>
      <c r="AO25" s="495">
        <v>54465.9</v>
      </c>
      <c r="AP25" s="496">
        <v>100</v>
      </c>
      <c r="AS25" s="486" t="s">
        <v>491</v>
      </c>
      <c r="AT25" s="493">
        <v>1463.4684819140007</v>
      </c>
      <c r="AU25" s="490">
        <v>1335.8823917819182</v>
      </c>
      <c r="AV25" s="490">
        <v>1401.8596478937907</v>
      </c>
      <c r="AW25" s="490">
        <v>1328.0033038316644</v>
      </c>
      <c r="AX25" s="490">
        <v>1299.508019094714</v>
      </c>
      <c r="AY25" s="490">
        <v>1243.4625900496324</v>
      </c>
      <c r="AZ25" s="490">
        <v>1369.76884875471</v>
      </c>
      <c r="BA25" s="490">
        <v>1305.7489902842456</v>
      </c>
      <c r="BB25" s="490">
        <v>1369.76884875471</v>
      </c>
      <c r="BC25" s="494">
        <v>1356.1517573444999</v>
      </c>
      <c r="BD25" s="495">
        <v>1347.3622879703885</v>
      </c>
      <c r="BI25" s="486" t="s">
        <v>491</v>
      </c>
      <c r="BJ25" s="493">
        <v>1427.1314846195551</v>
      </c>
      <c r="BK25" s="490">
        <v>1304.5361162434567</v>
      </c>
      <c r="BL25" s="490">
        <v>1367.0456836837766</v>
      </c>
      <c r="BM25" s="490">
        <v>1293.2474134100169</v>
      </c>
      <c r="BN25" s="490">
        <v>1263.837786442868</v>
      </c>
      <c r="BO25" s="490">
        <v>1207.6524579400664</v>
      </c>
      <c r="BP25" s="490">
        <v>1337.771533789336</v>
      </c>
      <c r="BQ25" s="490">
        <v>1276.7225065697016</v>
      </c>
      <c r="BR25" s="490">
        <v>1337.771533789336</v>
      </c>
      <c r="BS25" s="494">
        <v>1322.3531229175651</v>
      </c>
      <c r="BT25" s="495">
        <v>1313.8069639405676</v>
      </c>
    </row>
    <row r="26" spans="1:72" s="4" customFormat="1" x14ac:dyDescent="0.2">
      <c r="A26" s="497"/>
      <c r="B26" s="498"/>
      <c r="C26" s="498"/>
      <c r="D26" s="498"/>
      <c r="E26" s="498"/>
      <c r="F26" s="498"/>
      <c r="G26" s="499"/>
      <c r="H26" s="401"/>
      <c r="I26" s="401"/>
      <c r="J26" s="401"/>
      <c r="K26" s="401"/>
      <c r="L26" s="401"/>
      <c r="M26" s="401"/>
      <c r="N26" s="500"/>
      <c r="O26" s="401"/>
      <c r="P26" s="401"/>
      <c r="Q26" s="401"/>
      <c r="R26" s="401"/>
      <c r="S26" s="401"/>
      <c r="T26" s="401"/>
      <c r="U26" s="401"/>
      <c r="V26" s="401"/>
      <c r="W26" s="401"/>
      <c r="X26" s="401"/>
      <c r="Y26" s="401"/>
      <c r="Z26" s="401"/>
      <c r="AA26" s="401"/>
      <c r="AB26" s="401"/>
      <c r="AC26" s="401"/>
      <c r="AD26" s="401"/>
      <c r="AE26" s="401"/>
      <c r="AF26" s="401"/>
      <c r="AG26" s="401"/>
      <c r="AH26" s="401"/>
      <c r="AI26" s="401"/>
      <c r="AJ26" s="401"/>
      <c r="AK26" s="401"/>
      <c r="AL26" s="401"/>
      <c r="AM26" s="401"/>
      <c r="AN26" s="401"/>
      <c r="AO26" s="401"/>
      <c r="AP26" s="401"/>
      <c r="AS26" s="401"/>
      <c r="AT26" s="401"/>
      <c r="AU26" s="401"/>
      <c r="AV26" s="401"/>
      <c r="AW26" s="401"/>
      <c r="AX26" s="401"/>
      <c r="AY26" s="401"/>
      <c r="AZ26" s="401"/>
      <c r="BA26" s="401"/>
      <c r="BB26" s="401"/>
      <c r="BC26" s="401"/>
      <c r="BD26" s="401"/>
      <c r="BE26" s="401"/>
      <c r="BI26" s="401"/>
      <c r="BJ26" s="401"/>
      <c r="BK26" s="401"/>
      <c r="BL26" s="401"/>
      <c r="BM26" s="401"/>
      <c r="BN26" s="401"/>
      <c r="BO26" s="401"/>
      <c r="BP26" s="401"/>
      <c r="BQ26" s="401"/>
      <c r="BR26" s="401"/>
      <c r="BS26" s="401"/>
      <c r="BT26" s="401"/>
    </row>
    <row r="27" spans="1:72" s="4" customFormat="1" ht="13.15" customHeight="1" x14ac:dyDescent="0.2">
      <c r="N27" s="526"/>
    </row>
    <row r="28" spans="1:72" s="4" customFormat="1" ht="13.15" customHeight="1" x14ac:dyDescent="0.2">
      <c r="N28" s="526"/>
    </row>
    <row r="29" spans="1:72" s="4" customFormat="1" ht="13.15" customHeight="1" x14ac:dyDescent="0.2">
      <c r="N29" s="526"/>
    </row>
    <row r="30" spans="1:72" s="4" customFormat="1" ht="13.15" customHeight="1" x14ac:dyDescent="0.2">
      <c r="N30" s="526"/>
    </row>
    <row r="31" spans="1:72" s="4" customFormat="1" x14ac:dyDescent="0.2">
      <c r="N31" s="526"/>
    </row>
    <row r="32" spans="1:72" s="4" customFormat="1" x14ac:dyDescent="0.2">
      <c r="N32" s="526"/>
    </row>
    <row r="33" spans="14:14" s="4" customFormat="1" x14ac:dyDescent="0.2">
      <c r="N33" s="526"/>
    </row>
    <row r="34" spans="14:14" s="4" customFormat="1" x14ac:dyDescent="0.2">
      <c r="N34" s="526"/>
    </row>
    <row r="35" spans="14:14" s="4" customFormat="1" x14ac:dyDescent="0.2">
      <c r="N35" s="526"/>
    </row>
    <row r="36" spans="14:14" s="4" customFormat="1" x14ac:dyDescent="0.2">
      <c r="N36" s="526"/>
    </row>
    <row r="37" spans="14:14" s="4" customFormat="1" x14ac:dyDescent="0.2">
      <c r="N37" s="526"/>
    </row>
    <row r="38" spans="14:14" s="4" customFormat="1" x14ac:dyDescent="0.2">
      <c r="N38" s="526"/>
    </row>
    <row r="39" spans="14:14" s="4" customFormat="1" x14ac:dyDescent="0.2">
      <c r="N39" s="526"/>
    </row>
    <row r="40" spans="14:14" s="4" customFormat="1" x14ac:dyDescent="0.2">
      <c r="N40" s="526"/>
    </row>
    <row r="41" spans="14:14" s="4" customFormat="1" x14ac:dyDescent="0.2">
      <c r="N41" s="526"/>
    </row>
    <row r="42" spans="14:14" s="4" customFormat="1" x14ac:dyDescent="0.2">
      <c r="N42" s="526"/>
    </row>
    <row r="43" spans="14:14" s="4" customFormat="1" x14ac:dyDescent="0.2">
      <c r="N43" s="526"/>
    </row>
    <row r="44" spans="14:14" s="4" customFormat="1" x14ac:dyDescent="0.2">
      <c r="N44" s="526"/>
    </row>
    <row r="45" spans="14:14" s="4" customFormat="1" x14ac:dyDescent="0.2">
      <c r="N45" s="526"/>
    </row>
    <row r="46" spans="14:14" s="4" customFormat="1" x14ac:dyDescent="0.2">
      <c r="N46" s="526"/>
    </row>
    <row r="47" spans="14:14" s="4" customFormat="1" x14ac:dyDescent="0.2">
      <c r="N47" s="526"/>
    </row>
    <row r="48" spans="14:14" s="4" customFormat="1" ht="13.15" customHeight="1" x14ac:dyDescent="0.2">
      <c r="N48" s="526"/>
    </row>
    <row r="49" spans="14:14" s="4" customFormat="1" ht="13.15" customHeight="1" x14ac:dyDescent="0.2">
      <c r="N49" s="526"/>
    </row>
    <row r="50" spans="14:14" s="4" customFormat="1" ht="13.15" customHeight="1" x14ac:dyDescent="0.2">
      <c r="N50" s="526"/>
    </row>
    <row r="51" spans="14:14" s="4" customFormat="1" ht="13.15" customHeight="1" x14ac:dyDescent="0.2">
      <c r="N51" s="526"/>
    </row>
    <row r="52" spans="14:14" s="4" customFormat="1" ht="13.15" customHeight="1" x14ac:dyDescent="0.2">
      <c r="N52" s="526"/>
    </row>
    <row r="53" spans="14:14" s="4" customFormat="1" ht="13.15" customHeight="1" x14ac:dyDescent="0.2">
      <c r="N53" s="526"/>
    </row>
    <row r="54" spans="14:14" s="4" customFormat="1" x14ac:dyDescent="0.2">
      <c r="N54" s="526"/>
    </row>
    <row r="55" spans="14:14" s="4" customFormat="1" x14ac:dyDescent="0.2">
      <c r="N55" s="526"/>
    </row>
    <row r="56" spans="14:14" s="4" customFormat="1" x14ac:dyDescent="0.2">
      <c r="N56" s="526"/>
    </row>
    <row r="57" spans="14:14" s="4" customFormat="1" x14ac:dyDescent="0.2">
      <c r="N57" s="526"/>
    </row>
    <row r="58" spans="14:14" s="4" customFormat="1" x14ac:dyDescent="0.2">
      <c r="N58" s="526"/>
    </row>
    <row r="59" spans="14:14" s="4" customFormat="1" x14ac:dyDescent="0.2">
      <c r="N59" s="526"/>
    </row>
    <row r="60" spans="14:14" s="4" customFormat="1" x14ac:dyDescent="0.2">
      <c r="N60" s="526"/>
    </row>
    <row r="61" spans="14:14" s="4" customFormat="1" x14ac:dyDescent="0.2">
      <c r="N61" s="526"/>
    </row>
    <row r="62" spans="14:14" s="4" customFormat="1" x14ac:dyDescent="0.2">
      <c r="N62" s="526"/>
    </row>
    <row r="63" spans="14:14" s="4" customFormat="1" x14ac:dyDescent="0.2">
      <c r="N63" s="526"/>
    </row>
    <row r="64" spans="14:14" s="4" customFormat="1" x14ac:dyDescent="0.2">
      <c r="N64" s="526"/>
    </row>
    <row r="65" spans="14:14" s="4" customFormat="1" x14ac:dyDescent="0.2">
      <c r="N65" s="526"/>
    </row>
    <row r="66" spans="14:14" s="4" customFormat="1" x14ac:dyDescent="0.2">
      <c r="N66" s="526"/>
    </row>
    <row r="67" spans="14:14" s="4" customFormat="1" x14ac:dyDescent="0.2">
      <c r="N67" s="526"/>
    </row>
    <row r="68" spans="14:14" s="4" customFormat="1" x14ac:dyDescent="0.2">
      <c r="N68" s="526"/>
    </row>
    <row r="69" spans="14:14" s="4" customFormat="1" x14ac:dyDescent="0.2">
      <c r="N69" s="526"/>
    </row>
    <row r="70" spans="14:14" s="4" customFormat="1" x14ac:dyDescent="0.2">
      <c r="N70" s="526"/>
    </row>
    <row r="71" spans="14:14" s="4" customFormat="1" x14ac:dyDescent="0.2">
      <c r="N71" s="526"/>
    </row>
    <row r="72" spans="14:14" s="4" customFormat="1" x14ac:dyDescent="0.2">
      <c r="N72" s="526"/>
    </row>
    <row r="73" spans="14:14" s="4" customFormat="1" x14ac:dyDescent="0.2">
      <c r="N73" s="526"/>
    </row>
    <row r="74" spans="14:14" s="4" customFormat="1" x14ac:dyDescent="0.2">
      <c r="N74" s="526"/>
    </row>
    <row r="75" spans="14:14" s="4" customFormat="1" x14ac:dyDescent="0.2">
      <c r="N75" s="526"/>
    </row>
    <row r="76" spans="14:14" s="4" customFormat="1" x14ac:dyDescent="0.2">
      <c r="N76" s="526"/>
    </row>
    <row r="77" spans="14:14" s="4" customFormat="1" x14ac:dyDescent="0.2">
      <c r="N77" s="526"/>
    </row>
    <row r="78" spans="14:14" s="4" customFormat="1" x14ac:dyDescent="0.2">
      <c r="N78" s="526"/>
    </row>
    <row r="79" spans="14:14" s="4" customFormat="1" x14ac:dyDescent="0.2">
      <c r="N79" s="526"/>
    </row>
    <row r="80" spans="14:14" s="4" customFormat="1" x14ac:dyDescent="0.2">
      <c r="N80" s="526"/>
    </row>
    <row r="81" spans="14:14" s="4" customFormat="1" x14ac:dyDescent="0.2">
      <c r="N81" s="526"/>
    </row>
    <row r="82" spans="14:14" s="4" customFormat="1" x14ac:dyDescent="0.2">
      <c r="N82" s="526"/>
    </row>
    <row r="83" spans="14:14" s="4" customFormat="1" x14ac:dyDescent="0.2">
      <c r="N83" s="526"/>
    </row>
    <row r="84" spans="14:14" s="4" customFormat="1" x14ac:dyDescent="0.2">
      <c r="N84" s="526"/>
    </row>
    <row r="85" spans="14:14" s="4" customFormat="1" x14ac:dyDescent="0.2">
      <c r="N85" s="526"/>
    </row>
    <row r="86" spans="14:14" s="4" customFormat="1" x14ac:dyDescent="0.2">
      <c r="N86" s="526"/>
    </row>
    <row r="87" spans="14:14" s="4" customFormat="1" x14ac:dyDescent="0.2">
      <c r="N87" s="526"/>
    </row>
    <row r="88" spans="14:14" s="4" customFormat="1" x14ac:dyDescent="0.2">
      <c r="N88" s="526"/>
    </row>
    <row r="89" spans="14:14" s="4" customFormat="1" x14ac:dyDescent="0.2">
      <c r="N89" s="526"/>
    </row>
    <row r="90" spans="14:14" s="4" customFormat="1" x14ac:dyDescent="0.2">
      <c r="N90" s="526"/>
    </row>
    <row r="91" spans="14:14" s="4" customFormat="1" x14ac:dyDescent="0.2">
      <c r="N91" s="526"/>
    </row>
    <row r="92" spans="14:14" s="4" customFormat="1" x14ac:dyDescent="0.2">
      <c r="N92" s="526"/>
    </row>
    <row r="93" spans="14:14" s="4" customFormat="1" x14ac:dyDescent="0.2">
      <c r="N93" s="526"/>
    </row>
    <row r="94" spans="14:14" s="4" customFormat="1" x14ac:dyDescent="0.2">
      <c r="N94" s="526"/>
    </row>
    <row r="95" spans="14:14" s="4" customFormat="1" x14ac:dyDescent="0.2">
      <c r="N95" s="526"/>
    </row>
    <row r="96" spans="14:14" s="4" customFormat="1" x14ac:dyDescent="0.2">
      <c r="N96" s="526"/>
    </row>
    <row r="97" spans="14:14" s="4" customFormat="1" x14ac:dyDescent="0.2">
      <c r="N97" s="526"/>
    </row>
    <row r="98" spans="14:14" s="4" customFormat="1" x14ac:dyDescent="0.2">
      <c r="N98" s="526"/>
    </row>
    <row r="99" spans="14:14" s="4" customFormat="1" x14ac:dyDescent="0.2">
      <c r="N99" s="526"/>
    </row>
    <row r="100" spans="14:14" s="4" customFormat="1" x14ac:dyDescent="0.2">
      <c r="N100" s="526"/>
    </row>
    <row r="101" spans="14:14" s="4" customFormat="1" x14ac:dyDescent="0.2">
      <c r="N101" s="526"/>
    </row>
    <row r="102" spans="14:14" s="4" customFormat="1" x14ac:dyDescent="0.2">
      <c r="N102" s="526"/>
    </row>
    <row r="103" spans="14:14" s="4" customFormat="1" x14ac:dyDescent="0.2">
      <c r="N103" s="526"/>
    </row>
    <row r="104" spans="14:14" s="4" customFormat="1" x14ac:dyDescent="0.2">
      <c r="N104" s="526"/>
    </row>
    <row r="105" spans="14:14" s="4" customFormat="1" x14ac:dyDescent="0.2">
      <c r="N105" s="526"/>
    </row>
    <row r="106" spans="14:14" s="4" customFormat="1" x14ac:dyDescent="0.2">
      <c r="N106" s="526"/>
    </row>
    <row r="107" spans="14:14" s="4" customFormat="1" x14ac:dyDescent="0.2">
      <c r="N107" s="526"/>
    </row>
    <row r="108" spans="14:14" s="4" customFormat="1" x14ac:dyDescent="0.2">
      <c r="N108" s="526"/>
    </row>
    <row r="109" spans="14:14" s="4" customFormat="1" x14ac:dyDescent="0.2">
      <c r="N109" s="526"/>
    </row>
    <row r="110" spans="14:14" s="4" customFormat="1" x14ac:dyDescent="0.2">
      <c r="N110" s="526"/>
    </row>
    <row r="111" spans="14:14" s="4" customFormat="1" x14ac:dyDescent="0.2">
      <c r="N111" s="526"/>
    </row>
    <row r="112" spans="14:14" s="4" customFormat="1" x14ac:dyDescent="0.2">
      <c r="N112" s="526"/>
    </row>
    <row r="113" spans="14:14" s="4" customFormat="1" x14ac:dyDescent="0.2">
      <c r="N113" s="526"/>
    </row>
    <row r="114" spans="14:14" s="4" customFormat="1" x14ac:dyDescent="0.2">
      <c r="N114" s="526"/>
    </row>
    <row r="115" spans="14:14" s="4" customFormat="1" x14ac:dyDescent="0.2">
      <c r="N115" s="526"/>
    </row>
    <row r="116" spans="14:14" s="4" customFormat="1" x14ac:dyDescent="0.2">
      <c r="N116" s="526"/>
    </row>
    <row r="117" spans="14:14" s="4" customFormat="1" x14ac:dyDescent="0.2">
      <c r="N117" s="526"/>
    </row>
    <row r="118" spans="14:14" s="4" customFormat="1" x14ac:dyDescent="0.2">
      <c r="N118" s="526"/>
    </row>
    <row r="119" spans="14:14" s="4" customFormat="1" x14ac:dyDescent="0.2">
      <c r="N119" s="526"/>
    </row>
    <row r="120" spans="14:14" s="4" customFormat="1" x14ac:dyDescent="0.2">
      <c r="N120" s="526"/>
    </row>
    <row r="121" spans="14:14" s="4" customFormat="1" x14ac:dyDescent="0.2">
      <c r="N121" s="526"/>
    </row>
    <row r="122" spans="14:14" s="4" customFormat="1" x14ac:dyDescent="0.2">
      <c r="N122" s="526"/>
    </row>
    <row r="123" spans="14:14" s="4" customFormat="1" x14ac:dyDescent="0.2">
      <c r="N123" s="526"/>
    </row>
    <row r="124" spans="14:14" s="4" customFormat="1" x14ac:dyDescent="0.2">
      <c r="N124" s="526"/>
    </row>
    <row r="125" spans="14:14" s="4" customFormat="1" x14ac:dyDescent="0.2">
      <c r="N125" s="526"/>
    </row>
    <row r="126" spans="14:14" s="4" customFormat="1" x14ac:dyDescent="0.2">
      <c r="N126" s="526"/>
    </row>
    <row r="127" spans="14:14" s="4" customFormat="1" x14ac:dyDescent="0.2">
      <c r="N127" s="526"/>
    </row>
    <row r="128" spans="14:14" s="4" customFormat="1" x14ac:dyDescent="0.2">
      <c r="N128" s="526"/>
    </row>
    <row r="129" spans="14:14" s="4" customFormat="1" x14ac:dyDescent="0.2">
      <c r="N129" s="526"/>
    </row>
    <row r="130" spans="14:14" s="4" customFormat="1" x14ac:dyDescent="0.2">
      <c r="N130" s="526"/>
    </row>
    <row r="131" spans="14:14" s="4" customFormat="1" x14ac:dyDescent="0.2">
      <c r="N131" s="526"/>
    </row>
    <row r="132" spans="14:14" s="4" customFormat="1" x14ac:dyDescent="0.2">
      <c r="N132" s="526"/>
    </row>
    <row r="133" spans="14:14" s="4" customFormat="1" x14ac:dyDescent="0.2">
      <c r="N133" s="526"/>
    </row>
    <row r="134" spans="14:14" s="4" customFormat="1" x14ac:dyDescent="0.2">
      <c r="N134" s="526"/>
    </row>
    <row r="135" spans="14:14" s="4" customFormat="1" x14ac:dyDescent="0.2">
      <c r="N135" s="526"/>
    </row>
    <row r="136" spans="14:14" s="4" customFormat="1" x14ac:dyDescent="0.2">
      <c r="N136" s="526"/>
    </row>
    <row r="137" spans="14:14" s="4" customFormat="1" x14ac:dyDescent="0.2">
      <c r="N137" s="526"/>
    </row>
    <row r="138" spans="14:14" s="4" customFormat="1" x14ac:dyDescent="0.2">
      <c r="N138" s="526"/>
    </row>
    <row r="139" spans="14:14" s="4" customFormat="1" ht="12.75" customHeight="1" x14ac:dyDescent="0.2">
      <c r="N139" s="526"/>
    </row>
    <row r="140" spans="14:14" s="4" customFormat="1" ht="12.75" customHeight="1" x14ac:dyDescent="0.2">
      <c r="N140" s="526"/>
    </row>
    <row r="141" spans="14:14" s="4" customFormat="1" ht="12.75" customHeight="1" x14ac:dyDescent="0.2">
      <c r="N141" s="526"/>
    </row>
    <row r="142" spans="14:14" s="4" customFormat="1" ht="12.75" customHeight="1" x14ac:dyDescent="0.2">
      <c r="N142" s="526"/>
    </row>
    <row r="143" spans="14:14" s="4" customFormat="1" ht="12.75" customHeight="1" x14ac:dyDescent="0.2">
      <c r="N143" s="526"/>
    </row>
    <row r="144" spans="14:14" s="4" customFormat="1" ht="12.75" customHeight="1" x14ac:dyDescent="0.2">
      <c r="N144" s="526"/>
    </row>
    <row r="145" spans="14:14" s="4" customFormat="1" ht="12.75" customHeight="1" x14ac:dyDescent="0.2">
      <c r="N145" s="526"/>
    </row>
    <row r="146" spans="14:14" s="4" customFormat="1" ht="12.75" customHeight="1" x14ac:dyDescent="0.2">
      <c r="N146" s="526"/>
    </row>
    <row r="147" spans="14:14" s="4" customFormat="1" ht="12.75" customHeight="1" x14ac:dyDescent="0.2">
      <c r="N147" s="526"/>
    </row>
    <row r="148" spans="14:14" s="4" customFormat="1" ht="12.75" customHeight="1" x14ac:dyDescent="0.2">
      <c r="N148" s="526"/>
    </row>
    <row r="149" spans="14:14" s="4" customFormat="1" ht="12.75" customHeight="1" x14ac:dyDescent="0.2">
      <c r="N149" s="526"/>
    </row>
    <row r="150" spans="14:14" s="4" customFormat="1" ht="12.75" customHeight="1" x14ac:dyDescent="0.2">
      <c r="N150" s="526"/>
    </row>
    <row r="151" spans="14:14" s="4" customFormat="1" ht="12.75" customHeight="1" x14ac:dyDescent="0.2">
      <c r="N151" s="526"/>
    </row>
    <row r="152" spans="14:14" s="4" customFormat="1" ht="12.75" customHeight="1" x14ac:dyDescent="0.2">
      <c r="N152" s="526"/>
    </row>
    <row r="153" spans="14:14" s="4" customFormat="1" ht="12.75" customHeight="1" x14ac:dyDescent="0.2">
      <c r="N153" s="526"/>
    </row>
    <row r="154" spans="14:14" s="4" customFormat="1" ht="12.75" customHeight="1" x14ac:dyDescent="0.2">
      <c r="N154" s="526"/>
    </row>
    <row r="155" spans="14:14" s="4" customFormat="1" ht="12.75" customHeight="1" x14ac:dyDescent="0.2">
      <c r="N155" s="526"/>
    </row>
    <row r="156" spans="14:14" s="4" customFormat="1" ht="12.75" customHeight="1" x14ac:dyDescent="0.2">
      <c r="N156" s="526"/>
    </row>
    <row r="157" spans="14:14" s="4" customFormat="1" ht="12.75" customHeight="1" x14ac:dyDescent="0.2">
      <c r="N157" s="526"/>
    </row>
    <row r="158" spans="14:14" s="4" customFormat="1" ht="12.75" customHeight="1" x14ac:dyDescent="0.2">
      <c r="N158" s="526"/>
    </row>
    <row r="159" spans="14:14" s="4" customFormat="1" ht="12.75" customHeight="1" x14ac:dyDescent="0.2">
      <c r="N159" s="526"/>
    </row>
    <row r="160" spans="14:14" s="4" customFormat="1" ht="12.75" customHeight="1" x14ac:dyDescent="0.2">
      <c r="N160" s="526"/>
    </row>
    <row r="161" spans="14:14" s="4" customFormat="1" ht="12.75" customHeight="1" x14ac:dyDescent="0.2">
      <c r="N161" s="526"/>
    </row>
    <row r="162" spans="14:14" s="4" customFormat="1" ht="12.75" customHeight="1" x14ac:dyDescent="0.2">
      <c r="N162" s="526"/>
    </row>
    <row r="163" spans="14:14" s="4" customFormat="1" ht="12.75" customHeight="1" x14ac:dyDescent="0.2">
      <c r="N163" s="526"/>
    </row>
    <row r="164" spans="14:14" s="4" customFormat="1" ht="12.75" customHeight="1" x14ac:dyDescent="0.2">
      <c r="N164" s="526"/>
    </row>
    <row r="165" spans="14:14" s="4" customFormat="1" ht="12.75" customHeight="1" x14ac:dyDescent="0.2">
      <c r="N165" s="526"/>
    </row>
    <row r="166" spans="14:14" s="4" customFormat="1" ht="12.75" customHeight="1" x14ac:dyDescent="0.2">
      <c r="N166" s="526"/>
    </row>
    <row r="167" spans="14:14" s="4" customFormat="1" ht="12.75" customHeight="1" x14ac:dyDescent="0.2">
      <c r="N167" s="526"/>
    </row>
    <row r="168" spans="14:14" s="4" customFormat="1" ht="12.75" customHeight="1" x14ac:dyDescent="0.2">
      <c r="N168" s="526"/>
    </row>
    <row r="169" spans="14:14" s="4" customFormat="1" ht="12.75" customHeight="1" x14ac:dyDescent="0.2">
      <c r="N169" s="526"/>
    </row>
    <row r="170" spans="14:14" s="4" customFormat="1" ht="12.75" customHeight="1" x14ac:dyDescent="0.2">
      <c r="N170" s="526"/>
    </row>
    <row r="171" spans="14:14" s="4" customFormat="1" ht="12.75" customHeight="1" x14ac:dyDescent="0.2">
      <c r="N171" s="526"/>
    </row>
    <row r="172" spans="14:14" s="4" customFormat="1" x14ac:dyDescent="0.2">
      <c r="N172" s="526"/>
    </row>
    <row r="173" spans="14:14" s="4" customFormat="1" x14ac:dyDescent="0.2">
      <c r="N173" s="526"/>
    </row>
    <row r="174" spans="14:14" s="4" customFormat="1" x14ac:dyDescent="0.2">
      <c r="N174" s="526"/>
    </row>
    <row r="175" spans="14:14" s="4" customFormat="1" x14ac:dyDescent="0.2">
      <c r="N175" s="526"/>
    </row>
    <row r="176" spans="14:14" s="4" customFormat="1" x14ac:dyDescent="0.2">
      <c r="N176" s="526"/>
    </row>
    <row r="177" spans="14:14" s="4" customFormat="1" x14ac:dyDescent="0.2">
      <c r="N177" s="526"/>
    </row>
    <row r="178" spans="14:14" s="4" customFormat="1" x14ac:dyDescent="0.2">
      <c r="N178" s="526"/>
    </row>
    <row r="179" spans="14:14" s="4" customFormat="1" x14ac:dyDescent="0.2">
      <c r="N179" s="526"/>
    </row>
    <row r="180" spans="14:14" s="4" customFormat="1" x14ac:dyDescent="0.2">
      <c r="N180" s="526"/>
    </row>
    <row r="181" spans="14:14" s="4" customFormat="1" x14ac:dyDescent="0.2">
      <c r="N181" s="526"/>
    </row>
    <row r="182" spans="14:14" s="4" customFormat="1" x14ac:dyDescent="0.2">
      <c r="N182" s="526"/>
    </row>
    <row r="183" spans="14:14" s="4" customFormat="1" x14ac:dyDescent="0.2">
      <c r="N183" s="526"/>
    </row>
    <row r="184" spans="14:14" s="4" customFormat="1" x14ac:dyDescent="0.2">
      <c r="N184" s="526"/>
    </row>
    <row r="185" spans="14:14" s="4" customFormat="1" x14ac:dyDescent="0.2">
      <c r="N185" s="526"/>
    </row>
    <row r="186" spans="14:14" s="4" customFormat="1" x14ac:dyDescent="0.2">
      <c r="N186" s="526"/>
    </row>
    <row r="187" spans="14:14" s="4" customFormat="1" x14ac:dyDescent="0.2">
      <c r="N187" s="526"/>
    </row>
    <row r="188" spans="14:14" s="4" customFormat="1" x14ac:dyDescent="0.2">
      <c r="N188" s="526"/>
    </row>
    <row r="189" spans="14:14" s="4" customFormat="1" x14ac:dyDescent="0.2">
      <c r="N189" s="526"/>
    </row>
    <row r="190" spans="14:14" s="4" customFormat="1" x14ac:dyDescent="0.2">
      <c r="N190" s="526"/>
    </row>
    <row r="191" spans="14:14" s="4" customFormat="1" x14ac:dyDescent="0.2">
      <c r="N191" s="526"/>
    </row>
    <row r="192" spans="14:14" x14ac:dyDescent="0.2">
      <c r="N192" s="506"/>
    </row>
    <row r="193" spans="14:14" x14ac:dyDescent="0.2">
      <c r="N193" s="506"/>
    </row>
    <row r="194" spans="14:14" x14ac:dyDescent="0.2">
      <c r="N194" s="506"/>
    </row>
    <row r="195" spans="14:14" x14ac:dyDescent="0.2">
      <c r="N195" s="506"/>
    </row>
    <row r="196" spans="14:14" x14ac:dyDescent="0.2">
      <c r="N196" s="506"/>
    </row>
    <row r="197" spans="14:14" x14ac:dyDescent="0.2">
      <c r="N197" s="506"/>
    </row>
    <row r="198" spans="14:14" x14ac:dyDescent="0.2">
      <c r="N198" s="506"/>
    </row>
    <row r="199" spans="14:14" x14ac:dyDescent="0.2">
      <c r="N199" s="506"/>
    </row>
    <row r="200" spans="14:14" x14ac:dyDescent="0.2">
      <c r="N200" s="506"/>
    </row>
    <row r="201" spans="14:14" x14ac:dyDescent="0.2">
      <c r="N201" s="506"/>
    </row>
    <row r="202" spans="14:14" x14ac:dyDescent="0.2">
      <c r="N202" s="506"/>
    </row>
    <row r="203" spans="14:14" x14ac:dyDescent="0.2">
      <c r="N203" s="506"/>
    </row>
    <row r="204" spans="14:14" x14ac:dyDescent="0.2">
      <c r="N204" s="506"/>
    </row>
    <row r="205" spans="14:14" x14ac:dyDescent="0.2">
      <c r="N205" s="506"/>
    </row>
    <row r="206" spans="14:14" x14ac:dyDescent="0.2">
      <c r="N206" s="506"/>
    </row>
    <row r="207" spans="14:14" x14ac:dyDescent="0.2">
      <c r="N207" s="506"/>
    </row>
    <row r="208" spans="14:14" x14ac:dyDescent="0.2">
      <c r="N208" s="506"/>
    </row>
    <row r="209" spans="14:14" x14ac:dyDescent="0.2">
      <c r="N209" s="506"/>
    </row>
    <row r="210" spans="14:14" x14ac:dyDescent="0.2">
      <c r="N210" s="506"/>
    </row>
    <row r="211" spans="14:14" x14ac:dyDescent="0.2">
      <c r="N211" s="506"/>
    </row>
    <row r="212" spans="14:14" x14ac:dyDescent="0.2">
      <c r="N212" s="506"/>
    </row>
    <row r="213" spans="14:14" x14ac:dyDescent="0.2">
      <c r="N213" s="506"/>
    </row>
    <row r="214" spans="14:14" x14ac:dyDescent="0.2">
      <c r="N214" s="506"/>
    </row>
    <row r="215" spans="14:14" x14ac:dyDescent="0.2">
      <c r="N215" s="506"/>
    </row>
    <row r="216" spans="14:14" x14ac:dyDescent="0.2">
      <c r="N216" s="506"/>
    </row>
    <row r="217" spans="14:14" x14ac:dyDescent="0.2">
      <c r="N217" s="506"/>
    </row>
    <row r="218" spans="14:14" x14ac:dyDescent="0.2">
      <c r="N218" s="506"/>
    </row>
    <row r="219" spans="14:14" x14ac:dyDescent="0.2">
      <c r="N219" s="506"/>
    </row>
    <row r="220" spans="14:14" x14ac:dyDescent="0.2">
      <c r="N220" s="506"/>
    </row>
    <row r="221" spans="14:14" x14ac:dyDescent="0.2">
      <c r="N221" s="506"/>
    </row>
    <row r="222" spans="14:14" x14ac:dyDescent="0.2">
      <c r="N222" s="506"/>
    </row>
    <row r="223" spans="14:14" x14ac:dyDescent="0.2">
      <c r="N223" s="506"/>
    </row>
    <row r="224" spans="14:14" x14ac:dyDescent="0.2">
      <c r="N224" s="506"/>
    </row>
    <row r="225" spans="14:14" x14ac:dyDescent="0.2">
      <c r="N225" s="506"/>
    </row>
    <row r="226" spans="14:14" x14ac:dyDescent="0.2">
      <c r="N226" s="506"/>
    </row>
    <row r="227" spans="14:14" x14ac:dyDescent="0.2">
      <c r="N227" s="506"/>
    </row>
    <row r="228" spans="14:14" x14ac:dyDescent="0.2">
      <c r="N228" s="506"/>
    </row>
    <row r="229" spans="14:14" x14ac:dyDescent="0.2">
      <c r="N229" s="506"/>
    </row>
    <row r="230" spans="14:14" x14ac:dyDescent="0.2">
      <c r="N230" s="506"/>
    </row>
    <row r="231" spans="14:14" x14ac:dyDescent="0.2">
      <c r="N231" s="506"/>
    </row>
    <row r="232" spans="14:14" x14ac:dyDescent="0.2">
      <c r="N232" s="506"/>
    </row>
    <row r="233" spans="14:14" x14ac:dyDescent="0.2">
      <c r="N233" s="506"/>
    </row>
    <row r="234" spans="14:14" x14ac:dyDescent="0.2">
      <c r="N234" s="506"/>
    </row>
    <row r="235" spans="14:14" x14ac:dyDescent="0.2">
      <c r="N235" s="506"/>
    </row>
    <row r="236" spans="14:14" x14ac:dyDescent="0.2">
      <c r="N236" s="506"/>
    </row>
    <row r="237" spans="14:14" x14ac:dyDescent="0.2">
      <c r="N237" s="506"/>
    </row>
    <row r="238" spans="14:14" x14ac:dyDescent="0.2">
      <c r="N238" s="506"/>
    </row>
    <row r="239" spans="14:14" x14ac:dyDescent="0.2">
      <c r="N239" s="506"/>
    </row>
    <row r="240" spans="14:14" x14ac:dyDescent="0.2">
      <c r="N240" s="506"/>
    </row>
    <row r="241" spans="14:14" x14ac:dyDescent="0.2">
      <c r="N241" s="506"/>
    </row>
    <row r="242" spans="14:14" x14ac:dyDescent="0.2">
      <c r="N242" s="506"/>
    </row>
    <row r="243" spans="14:14" x14ac:dyDescent="0.2">
      <c r="N243" s="506"/>
    </row>
    <row r="244" spans="14:14" x14ac:dyDescent="0.2">
      <c r="N244" s="506"/>
    </row>
    <row r="245" spans="14:14" x14ac:dyDescent="0.2">
      <c r="N245" s="506"/>
    </row>
    <row r="246" spans="14:14" x14ac:dyDescent="0.2">
      <c r="N246" s="506"/>
    </row>
    <row r="247" spans="14:14" x14ac:dyDescent="0.2">
      <c r="N247" s="506"/>
    </row>
    <row r="248" spans="14:14" x14ac:dyDescent="0.2">
      <c r="N248" s="506"/>
    </row>
    <row r="249" spans="14:14" x14ac:dyDescent="0.2">
      <c r="N249" s="506"/>
    </row>
    <row r="250" spans="14:14" x14ac:dyDescent="0.2">
      <c r="N250" s="506"/>
    </row>
    <row r="251" spans="14:14" x14ac:dyDescent="0.2">
      <c r="N251" s="506"/>
    </row>
    <row r="252" spans="14:14" x14ac:dyDescent="0.2">
      <c r="N252" s="506"/>
    </row>
    <row r="253" spans="14:14" x14ac:dyDescent="0.2">
      <c r="N253" s="506"/>
    </row>
    <row r="254" spans="14:14" x14ac:dyDescent="0.2">
      <c r="N254" s="506"/>
    </row>
    <row r="255" spans="14:14" x14ac:dyDescent="0.2">
      <c r="N255" s="506"/>
    </row>
    <row r="256" spans="14:14" x14ac:dyDescent="0.2">
      <c r="N256" s="506"/>
    </row>
    <row r="257" spans="14:14" x14ac:dyDescent="0.2">
      <c r="N257" s="506"/>
    </row>
    <row r="258" spans="14:14" x14ac:dyDescent="0.2">
      <c r="N258" s="506"/>
    </row>
    <row r="259" spans="14:14" x14ac:dyDescent="0.2">
      <c r="N259" s="506"/>
    </row>
    <row r="260" spans="14:14" x14ac:dyDescent="0.2">
      <c r="N260" s="506"/>
    </row>
    <row r="261" spans="14:14" x14ac:dyDescent="0.2">
      <c r="N261" s="506"/>
    </row>
    <row r="262" spans="14:14" x14ac:dyDescent="0.2">
      <c r="N262" s="506"/>
    </row>
    <row r="263" spans="14:14" x14ac:dyDescent="0.2">
      <c r="N263" s="506"/>
    </row>
    <row r="264" spans="14:14" x14ac:dyDescent="0.2">
      <c r="N264" s="506"/>
    </row>
    <row r="265" spans="14:14" x14ac:dyDescent="0.2">
      <c r="N265" s="506"/>
    </row>
    <row r="266" spans="14:14" x14ac:dyDescent="0.2">
      <c r="N266" s="506"/>
    </row>
    <row r="267" spans="14:14" x14ac:dyDescent="0.2">
      <c r="N267" s="506"/>
    </row>
    <row r="268" spans="14:14" x14ac:dyDescent="0.2">
      <c r="N268" s="506"/>
    </row>
    <row r="269" spans="14:14" x14ac:dyDescent="0.2">
      <c r="N269" s="506"/>
    </row>
    <row r="270" spans="14:14" x14ac:dyDescent="0.2">
      <c r="N270" s="506"/>
    </row>
    <row r="271" spans="14:14" x14ac:dyDescent="0.2">
      <c r="N271" s="506"/>
    </row>
    <row r="272" spans="14:14" x14ac:dyDescent="0.2">
      <c r="N272" s="506"/>
    </row>
    <row r="273" spans="14:14" x14ac:dyDescent="0.2">
      <c r="N273" s="506"/>
    </row>
    <row r="274" spans="14:14" x14ac:dyDescent="0.2">
      <c r="N274" s="506"/>
    </row>
    <row r="275" spans="14:14" x14ac:dyDescent="0.2">
      <c r="N275" s="506"/>
    </row>
    <row r="276" spans="14:14" x14ac:dyDescent="0.2">
      <c r="N276" s="506"/>
    </row>
    <row r="277" spans="14:14" x14ac:dyDescent="0.2">
      <c r="N277" s="506"/>
    </row>
    <row r="278" spans="14:14" x14ac:dyDescent="0.2">
      <c r="N278" s="506"/>
    </row>
    <row r="279" spans="14:14" x14ac:dyDescent="0.2">
      <c r="N279" s="506"/>
    </row>
    <row r="280" spans="14:14" x14ac:dyDescent="0.2">
      <c r="N280" s="506"/>
    </row>
    <row r="281" spans="14:14" x14ac:dyDescent="0.2">
      <c r="N281" s="506"/>
    </row>
    <row r="282" spans="14:14" x14ac:dyDescent="0.2">
      <c r="N282" s="506"/>
    </row>
    <row r="283" spans="14:14" x14ac:dyDescent="0.2">
      <c r="N283" s="506"/>
    </row>
    <row r="284" spans="14:14" x14ac:dyDescent="0.2">
      <c r="N284" s="506"/>
    </row>
    <row r="285" spans="14:14" x14ac:dyDescent="0.2">
      <c r="N285" s="506"/>
    </row>
    <row r="286" spans="14:14" x14ac:dyDescent="0.2">
      <c r="N286" s="506"/>
    </row>
    <row r="287" spans="14:14" x14ac:dyDescent="0.2">
      <c r="N287" s="506"/>
    </row>
    <row r="288" spans="14:14" x14ac:dyDescent="0.2">
      <c r="N288" s="506"/>
    </row>
    <row r="289" spans="14:14" x14ac:dyDescent="0.2">
      <c r="N289" s="506"/>
    </row>
    <row r="290" spans="14:14" x14ac:dyDescent="0.2">
      <c r="N290" s="506"/>
    </row>
    <row r="291" spans="14:14" x14ac:dyDescent="0.2">
      <c r="N291" s="506"/>
    </row>
    <row r="292" spans="14:14" x14ac:dyDescent="0.2">
      <c r="N292" s="506"/>
    </row>
    <row r="293" spans="14:14" x14ac:dyDescent="0.2">
      <c r="N293" s="506"/>
    </row>
    <row r="294" spans="14:14" x14ac:dyDescent="0.2">
      <c r="N294" s="506"/>
    </row>
    <row r="295" spans="14:14" x14ac:dyDescent="0.2">
      <c r="N295" s="506"/>
    </row>
    <row r="296" spans="14:14" x14ac:dyDescent="0.2">
      <c r="N296" s="506"/>
    </row>
    <row r="297" spans="14:14" x14ac:dyDescent="0.2">
      <c r="N297" s="506"/>
    </row>
    <row r="298" spans="14:14" x14ac:dyDescent="0.2">
      <c r="N298" s="506"/>
    </row>
    <row r="299" spans="14:14" x14ac:dyDescent="0.2">
      <c r="N299" s="506"/>
    </row>
    <row r="300" spans="14:14" x14ac:dyDescent="0.2">
      <c r="N300" s="506"/>
    </row>
    <row r="301" spans="14:14" x14ac:dyDescent="0.2">
      <c r="N301" s="506"/>
    </row>
    <row r="302" spans="14:14" x14ac:dyDescent="0.2">
      <c r="N302" s="506"/>
    </row>
    <row r="303" spans="14:14" x14ac:dyDescent="0.2">
      <c r="N303" s="506"/>
    </row>
    <row r="304" spans="14:14" x14ac:dyDescent="0.2">
      <c r="N304" s="506"/>
    </row>
    <row r="305" spans="14:14" x14ac:dyDescent="0.2">
      <c r="N305" s="506"/>
    </row>
    <row r="306" spans="14:14" x14ac:dyDescent="0.2">
      <c r="N306" s="506"/>
    </row>
    <row r="307" spans="14:14" x14ac:dyDescent="0.2">
      <c r="N307" s="506"/>
    </row>
    <row r="308" spans="14:14" x14ac:dyDescent="0.2">
      <c r="N308" s="506"/>
    </row>
    <row r="309" spans="14:14" x14ac:dyDescent="0.2">
      <c r="N309" s="506"/>
    </row>
    <row r="310" spans="14:14" x14ac:dyDescent="0.2">
      <c r="N310" s="506"/>
    </row>
    <row r="311" spans="14:14" x14ac:dyDescent="0.2">
      <c r="N311" s="506"/>
    </row>
    <row r="312" spans="14:14" x14ac:dyDescent="0.2">
      <c r="N312" s="506"/>
    </row>
    <row r="313" spans="14:14" x14ac:dyDescent="0.2">
      <c r="N313" s="506"/>
    </row>
    <row r="314" spans="14:14" x14ac:dyDescent="0.2">
      <c r="N314" s="506"/>
    </row>
    <row r="315" spans="14:14" x14ac:dyDescent="0.2">
      <c r="N315" s="506"/>
    </row>
    <row r="316" spans="14:14" x14ac:dyDescent="0.2">
      <c r="N316" s="506"/>
    </row>
    <row r="317" spans="14:14" x14ac:dyDescent="0.2">
      <c r="N317" s="506"/>
    </row>
    <row r="318" spans="14:14" x14ac:dyDescent="0.2">
      <c r="N318" s="506"/>
    </row>
    <row r="319" spans="14:14" x14ac:dyDescent="0.2">
      <c r="N319" s="506"/>
    </row>
    <row r="320" spans="14:14" x14ac:dyDescent="0.2">
      <c r="N320" s="506"/>
    </row>
    <row r="321" spans="14:14" x14ac:dyDescent="0.2">
      <c r="N321" s="506"/>
    </row>
    <row r="322" spans="14:14" x14ac:dyDescent="0.2">
      <c r="N322" s="506"/>
    </row>
    <row r="323" spans="14:14" x14ac:dyDescent="0.2">
      <c r="N323" s="506"/>
    </row>
    <row r="324" spans="14:14" x14ac:dyDescent="0.2">
      <c r="N324" s="506"/>
    </row>
    <row r="325" spans="14:14" x14ac:dyDescent="0.2">
      <c r="N325" s="506"/>
    </row>
    <row r="326" spans="14:14" x14ac:dyDescent="0.2">
      <c r="N326" s="506"/>
    </row>
    <row r="327" spans="14:14" x14ac:dyDescent="0.2">
      <c r="N327" s="506"/>
    </row>
    <row r="328" spans="14:14" x14ac:dyDescent="0.2">
      <c r="N328" s="506"/>
    </row>
    <row r="329" spans="14:14" x14ac:dyDescent="0.2">
      <c r="N329" s="506"/>
    </row>
    <row r="330" spans="14:14" x14ac:dyDescent="0.2">
      <c r="N330" s="506"/>
    </row>
    <row r="331" spans="14:14" x14ac:dyDescent="0.2">
      <c r="N331" s="506"/>
    </row>
    <row r="332" spans="14:14" x14ac:dyDescent="0.2">
      <c r="N332" s="506"/>
    </row>
    <row r="333" spans="14:14" x14ac:dyDescent="0.2">
      <c r="N333" s="506"/>
    </row>
    <row r="334" spans="14:14" x14ac:dyDescent="0.2">
      <c r="N334" s="506"/>
    </row>
    <row r="335" spans="14:14" x14ac:dyDescent="0.2">
      <c r="N335" s="506"/>
    </row>
    <row r="336" spans="14:14" x14ac:dyDescent="0.2">
      <c r="N336" s="506"/>
    </row>
    <row r="337" spans="14:14" x14ac:dyDescent="0.2">
      <c r="N337" s="506"/>
    </row>
    <row r="338" spans="14:14" x14ac:dyDescent="0.2">
      <c r="N338" s="506"/>
    </row>
    <row r="339" spans="14:14" x14ac:dyDescent="0.2">
      <c r="N339" s="506"/>
    </row>
    <row r="340" spans="14:14" x14ac:dyDescent="0.2">
      <c r="N340" s="506"/>
    </row>
    <row r="341" spans="14:14" x14ac:dyDescent="0.2">
      <c r="N341" s="506"/>
    </row>
    <row r="342" spans="14:14" x14ac:dyDescent="0.2">
      <c r="N342" s="506"/>
    </row>
    <row r="343" spans="14:14" x14ac:dyDescent="0.2">
      <c r="N343" s="506"/>
    </row>
    <row r="344" spans="14:14" x14ac:dyDescent="0.2">
      <c r="N344" s="506"/>
    </row>
    <row r="345" spans="14:14" x14ac:dyDescent="0.2">
      <c r="N345" s="506"/>
    </row>
    <row r="346" spans="14:14" x14ac:dyDescent="0.2">
      <c r="N346" s="506"/>
    </row>
    <row r="347" spans="14:14" x14ac:dyDescent="0.2">
      <c r="N347" s="506"/>
    </row>
    <row r="348" spans="14:14" x14ac:dyDescent="0.2">
      <c r="N348" s="506"/>
    </row>
    <row r="349" spans="14:14" x14ac:dyDescent="0.2">
      <c r="N349" s="506"/>
    </row>
    <row r="350" spans="14:14" x14ac:dyDescent="0.2">
      <c r="N350" s="506"/>
    </row>
    <row r="351" spans="14:14" x14ac:dyDescent="0.2">
      <c r="N351" s="506"/>
    </row>
    <row r="352" spans="14:14" x14ac:dyDescent="0.2">
      <c r="N352" s="506"/>
    </row>
    <row r="353" spans="14:14" x14ac:dyDescent="0.2">
      <c r="N353" s="506"/>
    </row>
    <row r="354" spans="14:14" x14ac:dyDescent="0.2">
      <c r="N354" s="506"/>
    </row>
    <row r="355" spans="14:14" x14ac:dyDescent="0.2">
      <c r="N355" s="506"/>
    </row>
    <row r="356" spans="14:14" x14ac:dyDescent="0.2">
      <c r="N356" s="506"/>
    </row>
    <row r="357" spans="14:14" x14ac:dyDescent="0.2">
      <c r="N357" s="506"/>
    </row>
    <row r="358" spans="14:14" x14ac:dyDescent="0.2">
      <c r="N358" s="506"/>
    </row>
    <row r="359" spans="14:14" x14ac:dyDescent="0.2">
      <c r="N359" s="506"/>
    </row>
    <row r="360" spans="14:14" x14ac:dyDescent="0.2">
      <c r="N360" s="506"/>
    </row>
    <row r="361" spans="14:14" x14ac:dyDescent="0.2">
      <c r="N361" s="506"/>
    </row>
    <row r="362" spans="14:14" x14ac:dyDescent="0.2">
      <c r="N362" s="506"/>
    </row>
    <row r="363" spans="14:14" x14ac:dyDescent="0.2">
      <c r="N363" s="506"/>
    </row>
    <row r="364" spans="14:14" x14ac:dyDescent="0.2">
      <c r="N364" s="506"/>
    </row>
    <row r="365" spans="14:14" x14ac:dyDescent="0.2">
      <c r="N365" s="506"/>
    </row>
    <row r="366" spans="14:14" x14ac:dyDescent="0.2">
      <c r="N366" s="506"/>
    </row>
    <row r="367" spans="14:14" x14ac:dyDescent="0.2">
      <c r="N367" s="506"/>
    </row>
    <row r="368" spans="14:14" x14ac:dyDescent="0.2">
      <c r="N368" s="506"/>
    </row>
    <row r="369" spans="14:14" x14ac:dyDescent="0.2">
      <c r="N369" s="506"/>
    </row>
    <row r="370" spans="14:14" x14ac:dyDescent="0.2">
      <c r="N370" s="506"/>
    </row>
    <row r="371" spans="14:14" x14ac:dyDescent="0.2">
      <c r="N371" s="506"/>
    </row>
    <row r="372" spans="14:14" x14ac:dyDescent="0.2">
      <c r="N372" s="506"/>
    </row>
    <row r="373" spans="14:14" x14ac:dyDescent="0.2">
      <c r="N373" s="506"/>
    </row>
    <row r="374" spans="14:14" x14ac:dyDescent="0.2">
      <c r="N374" s="506"/>
    </row>
    <row r="375" spans="14:14" x14ac:dyDescent="0.2">
      <c r="N375" s="506"/>
    </row>
    <row r="376" spans="14:14" x14ac:dyDescent="0.2">
      <c r="N376" s="506"/>
    </row>
    <row r="377" spans="14:14" x14ac:dyDescent="0.2">
      <c r="N377" s="506"/>
    </row>
    <row r="378" spans="14:14" x14ac:dyDescent="0.2">
      <c r="N378" s="506"/>
    </row>
    <row r="379" spans="14:14" x14ac:dyDescent="0.2">
      <c r="N379" s="506"/>
    </row>
    <row r="380" spans="14:14" x14ac:dyDescent="0.2">
      <c r="N380" s="506"/>
    </row>
    <row r="381" spans="14:14" x14ac:dyDescent="0.2">
      <c r="N381" s="506"/>
    </row>
    <row r="382" spans="14:14" x14ac:dyDescent="0.2">
      <c r="N382" s="506"/>
    </row>
    <row r="383" spans="14:14" x14ac:dyDescent="0.2">
      <c r="N383" s="506"/>
    </row>
    <row r="384" spans="14:14" x14ac:dyDescent="0.2">
      <c r="N384" s="506"/>
    </row>
    <row r="385" spans="14:14" x14ac:dyDescent="0.2">
      <c r="N385" s="506"/>
    </row>
    <row r="386" spans="14:14" x14ac:dyDescent="0.2">
      <c r="N386" s="506"/>
    </row>
    <row r="387" spans="14:14" x14ac:dyDescent="0.2">
      <c r="N387" s="506"/>
    </row>
    <row r="388" spans="14:14" x14ac:dyDescent="0.2">
      <c r="N388" s="506"/>
    </row>
    <row r="389" spans="14:14" x14ac:dyDescent="0.2">
      <c r="N389" s="506"/>
    </row>
    <row r="390" spans="14:14" x14ac:dyDescent="0.2">
      <c r="N390" s="506"/>
    </row>
    <row r="391" spans="14:14" x14ac:dyDescent="0.2">
      <c r="N391" s="506"/>
    </row>
    <row r="392" spans="14:14" x14ac:dyDescent="0.2">
      <c r="N392" s="506"/>
    </row>
    <row r="393" spans="14:14" x14ac:dyDescent="0.2">
      <c r="N393" s="506"/>
    </row>
    <row r="394" spans="14:14" x14ac:dyDescent="0.2">
      <c r="N394" s="506"/>
    </row>
    <row r="395" spans="14:14" x14ac:dyDescent="0.2">
      <c r="N395" s="506"/>
    </row>
    <row r="396" spans="14:14" x14ac:dyDescent="0.2">
      <c r="N396" s="506"/>
    </row>
    <row r="397" spans="14:14" x14ac:dyDescent="0.2">
      <c r="N397" s="506"/>
    </row>
    <row r="398" spans="14:14" x14ac:dyDescent="0.2">
      <c r="N398" s="506"/>
    </row>
    <row r="399" spans="14:14" x14ac:dyDescent="0.2">
      <c r="N399" s="506"/>
    </row>
    <row r="400" spans="14:14" x14ac:dyDescent="0.2">
      <c r="N400" s="506"/>
    </row>
    <row r="401" spans="14:14" x14ac:dyDescent="0.2">
      <c r="N401" s="506"/>
    </row>
    <row r="402" spans="14:14" x14ac:dyDescent="0.2">
      <c r="N402" s="506"/>
    </row>
    <row r="403" spans="14:14" x14ac:dyDescent="0.2">
      <c r="N403" s="506"/>
    </row>
    <row r="404" spans="14:14" x14ac:dyDescent="0.2">
      <c r="N404" s="506"/>
    </row>
    <row r="405" spans="14:14" x14ac:dyDescent="0.2">
      <c r="N405" s="506"/>
    </row>
    <row r="406" spans="14:14" x14ac:dyDescent="0.2">
      <c r="N406" s="506"/>
    </row>
    <row r="407" spans="14:14" x14ac:dyDescent="0.2">
      <c r="N407" s="506"/>
    </row>
    <row r="408" spans="14:14" x14ac:dyDescent="0.2">
      <c r="N408" s="506"/>
    </row>
    <row r="409" spans="14:14" x14ac:dyDescent="0.2">
      <c r="N409" s="506"/>
    </row>
    <row r="410" spans="14:14" x14ac:dyDescent="0.2">
      <c r="N410" s="506"/>
    </row>
    <row r="411" spans="14:14" x14ac:dyDescent="0.2">
      <c r="N411" s="506"/>
    </row>
    <row r="412" spans="14:14" x14ac:dyDescent="0.2">
      <c r="N412" s="506"/>
    </row>
    <row r="413" spans="14:14" x14ac:dyDescent="0.2">
      <c r="N413" s="506"/>
    </row>
    <row r="414" spans="14:14" x14ac:dyDescent="0.2">
      <c r="N414" s="506"/>
    </row>
    <row r="415" spans="14:14" x14ac:dyDescent="0.2">
      <c r="N415" s="506"/>
    </row>
    <row r="416" spans="14:14" x14ac:dyDescent="0.2">
      <c r="N416" s="506"/>
    </row>
    <row r="417" spans="14:14" x14ac:dyDescent="0.2">
      <c r="N417" s="506"/>
    </row>
    <row r="418" spans="14:14" x14ac:dyDescent="0.2">
      <c r="N418" s="506"/>
    </row>
    <row r="419" spans="14:14" x14ac:dyDescent="0.2">
      <c r="N419" s="506"/>
    </row>
    <row r="420" spans="14:14" x14ac:dyDescent="0.2">
      <c r="N420" s="506"/>
    </row>
    <row r="421" spans="14:14" x14ac:dyDescent="0.2">
      <c r="N421" s="506"/>
    </row>
    <row r="422" spans="14:14" x14ac:dyDescent="0.2">
      <c r="N422" s="506"/>
    </row>
    <row r="423" spans="14:14" x14ac:dyDescent="0.2">
      <c r="N423" s="506"/>
    </row>
    <row r="424" spans="14:14" x14ac:dyDescent="0.2">
      <c r="N424" s="506"/>
    </row>
    <row r="425" spans="14:14" x14ac:dyDescent="0.2">
      <c r="N425" s="506"/>
    </row>
    <row r="426" spans="14:14" x14ac:dyDescent="0.2">
      <c r="N426" s="506"/>
    </row>
    <row r="427" spans="14:14" x14ac:dyDescent="0.2">
      <c r="N427" s="506"/>
    </row>
    <row r="428" spans="14:14" x14ac:dyDescent="0.2">
      <c r="N428" s="506"/>
    </row>
    <row r="429" spans="14:14" x14ac:dyDescent="0.2">
      <c r="N429" s="506"/>
    </row>
    <row r="430" spans="14:14" x14ac:dyDescent="0.2">
      <c r="N430" s="506"/>
    </row>
    <row r="431" spans="14:14" x14ac:dyDescent="0.2">
      <c r="N431" s="506"/>
    </row>
    <row r="432" spans="14:14" x14ac:dyDescent="0.2">
      <c r="N432" s="506"/>
    </row>
    <row r="433" spans="14:14" x14ac:dyDescent="0.2">
      <c r="N433" s="506"/>
    </row>
    <row r="434" spans="14:14" x14ac:dyDescent="0.2">
      <c r="N434" s="506"/>
    </row>
    <row r="435" spans="14:14" x14ac:dyDescent="0.2">
      <c r="N435" s="506"/>
    </row>
    <row r="436" spans="14:14" x14ac:dyDescent="0.2">
      <c r="N436" s="506"/>
    </row>
    <row r="437" spans="14:14" x14ac:dyDescent="0.2">
      <c r="N437" s="506"/>
    </row>
    <row r="438" spans="14:14" x14ac:dyDescent="0.2">
      <c r="N438" s="506"/>
    </row>
    <row r="439" spans="14:14" x14ac:dyDescent="0.2">
      <c r="N439" s="506"/>
    </row>
    <row r="440" spans="14:14" x14ac:dyDescent="0.2">
      <c r="N440" s="506"/>
    </row>
    <row r="441" spans="14:14" x14ac:dyDescent="0.2">
      <c r="N441" s="506"/>
    </row>
    <row r="442" spans="14:14" x14ac:dyDescent="0.2">
      <c r="N442" s="506"/>
    </row>
    <row r="443" spans="14:14" x14ac:dyDescent="0.2">
      <c r="N443" s="506"/>
    </row>
    <row r="444" spans="14:14" x14ac:dyDescent="0.2">
      <c r="N444" s="506"/>
    </row>
    <row r="445" spans="14:14" x14ac:dyDescent="0.2">
      <c r="N445" s="506"/>
    </row>
    <row r="446" spans="14:14" x14ac:dyDescent="0.2">
      <c r="N446" s="506"/>
    </row>
  </sheetData>
  <mergeCells count="1">
    <mergeCell ref="A2:AB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96" firstPageNumber="16" orientation="portrait" useFirstPageNumber="1" r:id="rId1"/>
  <headerFooter alignWithMargins="0">
    <oddHeader>&amp;R&amp;[16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49"/>
  <sheetViews>
    <sheetView topLeftCell="A26" zoomScaleNormal="100" workbookViewId="0">
      <selection activeCell="AI56" sqref="AI56"/>
    </sheetView>
  </sheetViews>
  <sheetFormatPr defaultRowHeight="12.75" x14ac:dyDescent="0.2"/>
  <cols>
    <col min="1" max="1" width="14.42578125" style="531" customWidth="1"/>
    <col min="2" max="2" width="9.28515625" style="531" hidden="1" customWidth="1"/>
    <col min="3" max="3" width="9" style="531" hidden="1" customWidth="1"/>
    <col min="4" max="4" width="8.28515625" style="531" hidden="1" customWidth="1"/>
    <col min="5" max="5" width="7.85546875" style="531" hidden="1" customWidth="1"/>
    <col min="6" max="6" width="7.7109375" style="531" hidden="1" customWidth="1"/>
    <col min="7" max="8" width="8.28515625" style="531" hidden="1" customWidth="1"/>
    <col min="9" max="10" width="8" style="531" hidden="1" customWidth="1"/>
    <col min="11" max="11" width="8.85546875" style="531" hidden="1" customWidth="1"/>
    <col min="12" max="12" width="7.85546875" style="531" hidden="1" customWidth="1"/>
    <col min="13" max="13" width="8" style="531" hidden="1" customWidth="1"/>
    <col min="14" max="14" width="7.85546875" style="531" hidden="1" customWidth="1"/>
    <col min="15" max="16" width="8" style="531" hidden="1" customWidth="1"/>
    <col min="17" max="17" width="8.140625" style="531" hidden="1" customWidth="1"/>
    <col min="18" max="18" width="8" style="531" hidden="1" customWidth="1"/>
    <col min="19" max="20" width="8.140625" style="531" hidden="1" customWidth="1"/>
    <col min="21" max="21" width="8.28515625" style="531" hidden="1" customWidth="1"/>
    <col min="22" max="22" width="6.7109375" style="579" hidden="1" customWidth="1"/>
    <col min="23" max="23" width="6.140625" style="531" hidden="1" customWidth="1"/>
    <col min="24" max="24" width="6.85546875" style="579" hidden="1" customWidth="1"/>
    <col min="25" max="25" width="6.85546875" style="531" hidden="1" customWidth="1"/>
    <col min="26" max="27" width="8.140625" style="531" hidden="1" customWidth="1"/>
    <col min="28" max="47" width="6.140625" style="531" customWidth="1"/>
    <col min="48" max="58" width="9.28515625" style="531" bestFit="1" customWidth="1"/>
    <col min="59" max="256" width="9.140625" style="531"/>
    <col min="257" max="257" width="14.42578125" style="531" customWidth="1"/>
    <col min="258" max="283" width="0" style="531" hidden="1" customWidth="1"/>
    <col min="284" max="301" width="8.140625" style="531" customWidth="1"/>
    <col min="302" max="302" width="8.7109375" style="531" customWidth="1"/>
    <col min="303" max="314" width="9.28515625" style="531" bestFit="1" customWidth="1"/>
    <col min="315" max="512" width="9.140625" style="531"/>
    <col min="513" max="513" width="14.42578125" style="531" customWidth="1"/>
    <col min="514" max="539" width="0" style="531" hidden="1" customWidth="1"/>
    <col min="540" max="557" width="8.140625" style="531" customWidth="1"/>
    <col min="558" max="558" width="8.7109375" style="531" customWidth="1"/>
    <col min="559" max="570" width="9.28515625" style="531" bestFit="1" customWidth="1"/>
    <col min="571" max="768" width="9.140625" style="531"/>
    <col min="769" max="769" width="14.42578125" style="531" customWidth="1"/>
    <col min="770" max="795" width="0" style="531" hidden="1" customWidth="1"/>
    <col min="796" max="813" width="8.140625" style="531" customWidth="1"/>
    <col min="814" max="814" width="8.7109375" style="531" customWidth="1"/>
    <col min="815" max="826" width="9.28515625" style="531" bestFit="1" customWidth="1"/>
    <col min="827" max="1024" width="9.140625" style="531"/>
    <col min="1025" max="1025" width="14.42578125" style="531" customWidth="1"/>
    <col min="1026" max="1051" width="0" style="531" hidden="1" customWidth="1"/>
    <col min="1052" max="1069" width="8.140625" style="531" customWidth="1"/>
    <col min="1070" max="1070" width="8.7109375" style="531" customWidth="1"/>
    <col min="1071" max="1082" width="9.28515625" style="531" bestFit="1" customWidth="1"/>
    <col min="1083" max="1280" width="9.140625" style="531"/>
    <col min="1281" max="1281" width="14.42578125" style="531" customWidth="1"/>
    <col min="1282" max="1307" width="0" style="531" hidden="1" customWidth="1"/>
    <col min="1308" max="1325" width="8.140625" style="531" customWidth="1"/>
    <col min="1326" max="1326" width="8.7109375" style="531" customWidth="1"/>
    <col min="1327" max="1338" width="9.28515625" style="531" bestFit="1" customWidth="1"/>
    <col min="1339" max="1536" width="9.140625" style="531"/>
    <col min="1537" max="1537" width="14.42578125" style="531" customWidth="1"/>
    <col min="1538" max="1563" width="0" style="531" hidden="1" customWidth="1"/>
    <col min="1564" max="1581" width="8.140625" style="531" customWidth="1"/>
    <col min="1582" max="1582" width="8.7109375" style="531" customWidth="1"/>
    <col min="1583" max="1594" width="9.28515625" style="531" bestFit="1" customWidth="1"/>
    <col min="1595" max="1792" width="9.140625" style="531"/>
    <col min="1793" max="1793" width="14.42578125" style="531" customWidth="1"/>
    <col min="1794" max="1819" width="0" style="531" hidden="1" customWidth="1"/>
    <col min="1820" max="1837" width="8.140625" style="531" customWidth="1"/>
    <col min="1838" max="1838" width="8.7109375" style="531" customWidth="1"/>
    <col min="1839" max="1850" width="9.28515625" style="531" bestFit="1" customWidth="1"/>
    <col min="1851" max="2048" width="9.140625" style="531"/>
    <col min="2049" max="2049" width="14.42578125" style="531" customWidth="1"/>
    <col min="2050" max="2075" width="0" style="531" hidden="1" customWidth="1"/>
    <col min="2076" max="2093" width="8.140625" style="531" customWidth="1"/>
    <col min="2094" max="2094" width="8.7109375" style="531" customWidth="1"/>
    <col min="2095" max="2106" width="9.28515625" style="531" bestFit="1" customWidth="1"/>
    <col min="2107" max="2304" width="9.140625" style="531"/>
    <col min="2305" max="2305" width="14.42578125" style="531" customWidth="1"/>
    <col min="2306" max="2331" width="0" style="531" hidden="1" customWidth="1"/>
    <col min="2332" max="2349" width="8.140625" style="531" customWidth="1"/>
    <col min="2350" max="2350" width="8.7109375" style="531" customWidth="1"/>
    <col min="2351" max="2362" width="9.28515625" style="531" bestFit="1" customWidth="1"/>
    <col min="2363" max="2560" width="9.140625" style="531"/>
    <col min="2561" max="2561" width="14.42578125" style="531" customWidth="1"/>
    <col min="2562" max="2587" width="0" style="531" hidden="1" customWidth="1"/>
    <col min="2588" max="2605" width="8.140625" style="531" customWidth="1"/>
    <col min="2606" max="2606" width="8.7109375" style="531" customWidth="1"/>
    <col min="2607" max="2618" width="9.28515625" style="531" bestFit="1" customWidth="1"/>
    <col min="2619" max="2816" width="9.140625" style="531"/>
    <col min="2817" max="2817" width="14.42578125" style="531" customWidth="1"/>
    <col min="2818" max="2843" width="0" style="531" hidden="1" customWidth="1"/>
    <col min="2844" max="2861" width="8.140625" style="531" customWidth="1"/>
    <col min="2862" max="2862" width="8.7109375" style="531" customWidth="1"/>
    <col min="2863" max="2874" width="9.28515625" style="531" bestFit="1" customWidth="1"/>
    <col min="2875" max="3072" width="9.140625" style="531"/>
    <col min="3073" max="3073" width="14.42578125" style="531" customWidth="1"/>
    <col min="3074" max="3099" width="0" style="531" hidden="1" customWidth="1"/>
    <col min="3100" max="3117" width="8.140625" style="531" customWidth="1"/>
    <col min="3118" max="3118" width="8.7109375" style="531" customWidth="1"/>
    <col min="3119" max="3130" width="9.28515625" style="531" bestFit="1" customWidth="1"/>
    <col min="3131" max="3328" width="9.140625" style="531"/>
    <col min="3329" max="3329" width="14.42578125" style="531" customWidth="1"/>
    <col min="3330" max="3355" width="0" style="531" hidden="1" customWidth="1"/>
    <col min="3356" max="3373" width="8.140625" style="531" customWidth="1"/>
    <col min="3374" max="3374" width="8.7109375" style="531" customWidth="1"/>
    <col min="3375" max="3386" width="9.28515625" style="531" bestFit="1" customWidth="1"/>
    <col min="3387" max="3584" width="9.140625" style="531"/>
    <col min="3585" max="3585" width="14.42578125" style="531" customWidth="1"/>
    <col min="3586" max="3611" width="0" style="531" hidden="1" customWidth="1"/>
    <col min="3612" max="3629" width="8.140625" style="531" customWidth="1"/>
    <col min="3630" max="3630" width="8.7109375" style="531" customWidth="1"/>
    <col min="3631" max="3642" width="9.28515625" style="531" bestFit="1" customWidth="1"/>
    <col min="3643" max="3840" width="9.140625" style="531"/>
    <col min="3841" max="3841" width="14.42578125" style="531" customWidth="1"/>
    <col min="3842" max="3867" width="0" style="531" hidden="1" customWidth="1"/>
    <col min="3868" max="3885" width="8.140625" style="531" customWidth="1"/>
    <col min="3886" max="3886" width="8.7109375" style="531" customWidth="1"/>
    <col min="3887" max="3898" width="9.28515625" style="531" bestFit="1" customWidth="1"/>
    <col min="3899" max="4096" width="9.140625" style="531"/>
    <col min="4097" max="4097" width="14.42578125" style="531" customWidth="1"/>
    <col min="4098" max="4123" width="0" style="531" hidden="1" customWidth="1"/>
    <col min="4124" max="4141" width="8.140625" style="531" customWidth="1"/>
    <col min="4142" max="4142" width="8.7109375" style="531" customWidth="1"/>
    <col min="4143" max="4154" width="9.28515625" style="531" bestFit="1" customWidth="1"/>
    <col min="4155" max="4352" width="9.140625" style="531"/>
    <col min="4353" max="4353" width="14.42578125" style="531" customWidth="1"/>
    <col min="4354" max="4379" width="0" style="531" hidden="1" customWidth="1"/>
    <col min="4380" max="4397" width="8.140625" style="531" customWidth="1"/>
    <col min="4398" max="4398" width="8.7109375" style="531" customWidth="1"/>
    <col min="4399" max="4410" width="9.28515625" style="531" bestFit="1" customWidth="1"/>
    <col min="4411" max="4608" width="9.140625" style="531"/>
    <col min="4609" max="4609" width="14.42578125" style="531" customWidth="1"/>
    <col min="4610" max="4635" width="0" style="531" hidden="1" customWidth="1"/>
    <col min="4636" max="4653" width="8.140625" style="531" customWidth="1"/>
    <col min="4654" max="4654" width="8.7109375" style="531" customWidth="1"/>
    <col min="4655" max="4666" width="9.28515625" style="531" bestFit="1" customWidth="1"/>
    <col min="4667" max="4864" width="9.140625" style="531"/>
    <col min="4865" max="4865" width="14.42578125" style="531" customWidth="1"/>
    <col min="4866" max="4891" width="0" style="531" hidden="1" customWidth="1"/>
    <col min="4892" max="4909" width="8.140625" style="531" customWidth="1"/>
    <col min="4910" max="4910" width="8.7109375" style="531" customWidth="1"/>
    <col min="4911" max="4922" width="9.28515625" style="531" bestFit="1" customWidth="1"/>
    <col min="4923" max="5120" width="9.140625" style="531"/>
    <col min="5121" max="5121" width="14.42578125" style="531" customWidth="1"/>
    <col min="5122" max="5147" width="0" style="531" hidden="1" customWidth="1"/>
    <col min="5148" max="5165" width="8.140625" style="531" customWidth="1"/>
    <col min="5166" max="5166" width="8.7109375" style="531" customWidth="1"/>
    <col min="5167" max="5178" width="9.28515625" style="531" bestFit="1" customWidth="1"/>
    <col min="5179" max="5376" width="9.140625" style="531"/>
    <col min="5377" max="5377" width="14.42578125" style="531" customWidth="1"/>
    <col min="5378" max="5403" width="0" style="531" hidden="1" customWidth="1"/>
    <col min="5404" max="5421" width="8.140625" style="531" customWidth="1"/>
    <col min="5422" max="5422" width="8.7109375" style="531" customWidth="1"/>
    <col min="5423" max="5434" width="9.28515625" style="531" bestFit="1" customWidth="1"/>
    <col min="5435" max="5632" width="9.140625" style="531"/>
    <col min="5633" max="5633" width="14.42578125" style="531" customWidth="1"/>
    <col min="5634" max="5659" width="0" style="531" hidden="1" customWidth="1"/>
    <col min="5660" max="5677" width="8.140625" style="531" customWidth="1"/>
    <col min="5678" max="5678" width="8.7109375" style="531" customWidth="1"/>
    <col min="5679" max="5690" width="9.28515625" style="531" bestFit="1" customWidth="1"/>
    <col min="5691" max="5888" width="9.140625" style="531"/>
    <col min="5889" max="5889" width="14.42578125" style="531" customWidth="1"/>
    <col min="5890" max="5915" width="0" style="531" hidden="1" customWidth="1"/>
    <col min="5916" max="5933" width="8.140625" style="531" customWidth="1"/>
    <col min="5934" max="5934" width="8.7109375" style="531" customWidth="1"/>
    <col min="5935" max="5946" width="9.28515625" style="531" bestFit="1" customWidth="1"/>
    <col min="5947" max="6144" width="9.140625" style="531"/>
    <col min="6145" max="6145" width="14.42578125" style="531" customWidth="1"/>
    <col min="6146" max="6171" width="0" style="531" hidden="1" customWidth="1"/>
    <col min="6172" max="6189" width="8.140625" style="531" customWidth="1"/>
    <col min="6190" max="6190" width="8.7109375" style="531" customWidth="1"/>
    <col min="6191" max="6202" width="9.28515625" style="531" bestFit="1" customWidth="1"/>
    <col min="6203" max="6400" width="9.140625" style="531"/>
    <col min="6401" max="6401" width="14.42578125" style="531" customWidth="1"/>
    <col min="6402" max="6427" width="0" style="531" hidden="1" customWidth="1"/>
    <col min="6428" max="6445" width="8.140625" style="531" customWidth="1"/>
    <col min="6446" max="6446" width="8.7109375" style="531" customWidth="1"/>
    <col min="6447" max="6458" width="9.28515625" style="531" bestFit="1" customWidth="1"/>
    <col min="6459" max="6656" width="9.140625" style="531"/>
    <col min="6657" max="6657" width="14.42578125" style="531" customWidth="1"/>
    <col min="6658" max="6683" width="0" style="531" hidden="1" customWidth="1"/>
    <col min="6684" max="6701" width="8.140625" style="531" customWidth="1"/>
    <col min="6702" max="6702" width="8.7109375" style="531" customWidth="1"/>
    <col min="6703" max="6714" width="9.28515625" style="531" bestFit="1" customWidth="1"/>
    <col min="6715" max="6912" width="9.140625" style="531"/>
    <col min="6913" max="6913" width="14.42578125" style="531" customWidth="1"/>
    <col min="6914" max="6939" width="0" style="531" hidden="1" customWidth="1"/>
    <col min="6940" max="6957" width="8.140625" style="531" customWidth="1"/>
    <col min="6958" max="6958" width="8.7109375" style="531" customWidth="1"/>
    <col min="6959" max="6970" width="9.28515625" style="531" bestFit="1" customWidth="1"/>
    <col min="6971" max="7168" width="9.140625" style="531"/>
    <col min="7169" max="7169" width="14.42578125" style="531" customWidth="1"/>
    <col min="7170" max="7195" width="0" style="531" hidden="1" customWidth="1"/>
    <col min="7196" max="7213" width="8.140625" style="531" customWidth="1"/>
    <col min="7214" max="7214" width="8.7109375" style="531" customWidth="1"/>
    <col min="7215" max="7226" width="9.28515625" style="531" bestFit="1" customWidth="1"/>
    <col min="7227" max="7424" width="9.140625" style="531"/>
    <col min="7425" max="7425" width="14.42578125" style="531" customWidth="1"/>
    <col min="7426" max="7451" width="0" style="531" hidden="1" customWidth="1"/>
    <col min="7452" max="7469" width="8.140625" style="531" customWidth="1"/>
    <col min="7470" max="7470" width="8.7109375" style="531" customWidth="1"/>
    <col min="7471" max="7482" width="9.28515625" style="531" bestFit="1" customWidth="1"/>
    <col min="7483" max="7680" width="9.140625" style="531"/>
    <col min="7681" max="7681" width="14.42578125" style="531" customWidth="1"/>
    <col min="7682" max="7707" width="0" style="531" hidden="1" customWidth="1"/>
    <col min="7708" max="7725" width="8.140625" style="531" customWidth="1"/>
    <col min="7726" max="7726" width="8.7109375" style="531" customWidth="1"/>
    <col min="7727" max="7738" width="9.28515625" style="531" bestFit="1" customWidth="1"/>
    <col min="7739" max="7936" width="9.140625" style="531"/>
    <col min="7937" max="7937" width="14.42578125" style="531" customWidth="1"/>
    <col min="7938" max="7963" width="0" style="531" hidden="1" customWidth="1"/>
    <col min="7964" max="7981" width="8.140625" style="531" customWidth="1"/>
    <col min="7982" max="7982" width="8.7109375" style="531" customWidth="1"/>
    <col min="7983" max="7994" width="9.28515625" style="531" bestFit="1" customWidth="1"/>
    <col min="7995" max="8192" width="9.140625" style="531"/>
    <col min="8193" max="8193" width="14.42578125" style="531" customWidth="1"/>
    <col min="8194" max="8219" width="0" style="531" hidden="1" customWidth="1"/>
    <col min="8220" max="8237" width="8.140625" style="531" customWidth="1"/>
    <col min="8238" max="8238" width="8.7109375" style="531" customWidth="1"/>
    <col min="8239" max="8250" width="9.28515625" style="531" bestFit="1" customWidth="1"/>
    <col min="8251" max="8448" width="9.140625" style="531"/>
    <col min="8449" max="8449" width="14.42578125" style="531" customWidth="1"/>
    <col min="8450" max="8475" width="0" style="531" hidden="1" customWidth="1"/>
    <col min="8476" max="8493" width="8.140625" style="531" customWidth="1"/>
    <col min="8494" max="8494" width="8.7109375" style="531" customWidth="1"/>
    <col min="8495" max="8506" width="9.28515625" style="531" bestFit="1" customWidth="1"/>
    <col min="8507" max="8704" width="9.140625" style="531"/>
    <col min="8705" max="8705" width="14.42578125" style="531" customWidth="1"/>
    <col min="8706" max="8731" width="0" style="531" hidden="1" customWidth="1"/>
    <col min="8732" max="8749" width="8.140625" style="531" customWidth="1"/>
    <col min="8750" max="8750" width="8.7109375" style="531" customWidth="1"/>
    <col min="8751" max="8762" width="9.28515625" style="531" bestFit="1" customWidth="1"/>
    <col min="8763" max="8960" width="9.140625" style="531"/>
    <col min="8961" max="8961" width="14.42578125" style="531" customWidth="1"/>
    <col min="8962" max="8987" width="0" style="531" hidden="1" customWidth="1"/>
    <col min="8988" max="9005" width="8.140625" style="531" customWidth="1"/>
    <col min="9006" max="9006" width="8.7109375" style="531" customWidth="1"/>
    <col min="9007" max="9018" width="9.28515625" style="531" bestFit="1" customWidth="1"/>
    <col min="9019" max="9216" width="9.140625" style="531"/>
    <col min="9217" max="9217" width="14.42578125" style="531" customWidth="1"/>
    <col min="9218" max="9243" width="0" style="531" hidden="1" customWidth="1"/>
    <col min="9244" max="9261" width="8.140625" style="531" customWidth="1"/>
    <col min="9262" max="9262" width="8.7109375" style="531" customWidth="1"/>
    <col min="9263" max="9274" width="9.28515625" style="531" bestFit="1" customWidth="1"/>
    <col min="9275" max="9472" width="9.140625" style="531"/>
    <col min="9473" max="9473" width="14.42578125" style="531" customWidth="1"/>
    <col min="9474" max="9499" width="0" style="531" hidden="1" customWidth="1"/>
    <col min="9500" max="9517" width="8.140625" style="531" customWidth="1"/>
    <col min="9518" max="9518" width="8.7109375" style="531" customWidth="1"/>
    <col min="9519" max="9530" width="9.28515625" style="531" bestFit="1" customWidth="1"/>
    <col min="9531" max="9728" width="9.140625" style="531"/>
    <col min="9729" max="9729" width="14.42578125" style="531" customWidth="1"/>
    <col min="9730" max="9755" width="0" style="531" hidden="1" customWidth="1"/>
    <col min="9756" max="9773" width="8.140625" style="531" customWidth="1"/>
    <col min="9774" max="9774" width="8.7109375" style="531" customWidth="1"/>
    <col min="9775" max="9786" width="9.28515625" style="531" bestFit="1" customWidth="1"/>
    <col min="9787" max="9984" width="9.140625" style="531"/>
    <col min="9985" max="9985" width="14.42578125" style="531" customWidth="1"/>
    <col min="9986" max="10011" width="0" style="531" hidden="1" customWidth="1"/>
    <col min="10012" max="10029" width="8.140625" style="531" customWidth="1"/>
    <col min="10030" max="10030" width="8.7109375" style="531" customWidth="1"/>
    <col min="10031" max="10042" width="9.28515625" style="531" bestFit="1" customWidth="1"/>
    <col min="10043" max="10240" width="9.140625" style="531"/>
    <col min="10241" max="10241" width="14.42578125" style="531" customWidth="1"/>
    <col min="10242" max="10267" width="0" style="531" hidden="1" customWidth="1"/>
    <col min="10268" max="10285" width="8.140625" style="531" customWidth="1"/>
    <col min="10286" max="10286" width="8.7109375" style="531" customWidth="1"/>
    <col min="10287" max="10298" width="9.28515625" style="531" bestFit="1" customWidth="1"/>
    <col min="10299" max="10496" width="9.140625" style="531"/>
    <col min="10497" max="10497" width="14.42578125" style="531" customWidth="1"/>
    <col min="10498" max="10523" width="0" style="531" hidden="1" customWidth="1"/>
    <col min="10524" max="10541" width="8.140625" style="531" customWidth="1"/>
    <col min="10542" max="10542" width="8.7109375" style="531" customWidth="1"/>
    <col min="10543" max="10554" width="9.28515625" style="531" bestFit="1" customWidth="1"/>
    <col min="10555" max="10752" width="9.140625" style="531"/>
    <col min="10753" max="10753" width="14.42578125" style="531" customWidth="1"/>
    <col min="10754" max="10779" width="0" style="531" hidden="1" customWidth="1"/>
    <col min="10780" max="10797" width="8.140625" style="531" customWidth="1"/>
    <col min="10798" max="10798" width="8.7109375" style="531" customWidth="1"/>
    <col min="10799" max="10810" width="9.28515625" style="531" bestFit="1" customWidth="1"/>
    <col min="10811" max="11008" width="9.140625" style="531"/>
    <col min="11009" max="11009" width="14.42578125" style="531" customWidth="1"/>
    <col min="11010" max="11035" width="0" style="531" hidden="1" customWidth="1"/>
    <col min="11036" max="11053" width="8.140625" style="531" customWidth="1"/>
    <col min="11054" max="11054" width="8.7109375" style="531" customWidth="1"/>
    <col min="11055" max="11066" width="9.28515625" style="531" bestFit="1" customWidth="1"/>
    <col min="11067" max="11264" width="9.140625" style="531"/>
    <col min="11265" max="11265" width="14.42578125" style="531" customWidth="1"/>
    <col min="11266" max="11291" width="0" style="531" hidden="1" customWidth="1"/>
    <col min="11292" max="11309" width="8.140625" style="531" customWidth="1"/>
    <col min="11310" max="11310" width="8.7109375" style="531" customWidth="1"/>
    <col min="11311" max="11322" width="9.28515625" style="531" bestFit="1" customWidth="1"/>
    <col min="11323" max="11520" width="9.140625" style="531"/>
    <col min="11521" max="11521" width="14.42578125" style="531" customWidth="1"/>
    <col min="11522" max="11547" width="0" style="531" hidden="1" customWidth="1"/>
    <col min="11548" max="11565" width="8.140625" style="531" customWidth="1"/>
    <col min="11566" max="11566" width="8.7109375" style="531" customWidth="1"/>
    <col min="11567" max="11578" width="9.28515625" style="531" bestFit="1" customWidth="1"/>
    <col min="11579" max="11776" width="9.140625" style="531"/>
    <col min="11777" max="11777" width="14.42578125" style="531" customWidth="1"/>
    <col min="11778" max="11803" width="0" style="531" hidden="1" customWidth="1"/>
    <col min="11804" max="11821" width="8.140625" style="531" customWidth="1"/>
    <col min="11822" max="11822" width="8.7109375" style="531" customWidth="1"/>
    <col min="11823" max="11834" width="9.28515625" style="531" bestFit="1" customWidth="1"/>
    <col min="11835" max="12032" width="9.140625" style="531"/>
    <col min="12033" max="12033" width="14.42578125" style="531" customWidth="1"/>
    <col min="12034" max="12059" width="0" style="531" hidden="1" customWidth="1"/>
    <col min="12060" max="12077" width="8.140625" style="531" customWidth="1"/>
    <col min="12078" max="12078" width="8.7109375" style="531" customWidth="1"/>
    <col min="12079" max="12090" width="9.28515625" style="531" bestFit="1" customWidth="1"/>
    <col min="12091" max="12288" width="9.140625" style="531"/>
    <col min="12289" max="12289" width="14.42578125" style="531" customWidth="1"/>
    <col min="12290" max="12315" width="0" style="531" hidden="1" customWidth="1"/>
    <col min="12316" max="12333" width="8.140625" style="531" customWidth="1"/>
    <col min="12334" max="12334" width="8.7109375" style="531" customWidth="1"/>
    <col min="12335" max="12346" width="9.28515625" style="531" bestFit="1" customWidth="1"/>
    <col min="12347" max="12544" width="9.140625" style="531"/>
    <col min="12545" max="12545" width="14.42578125" style="531" customWidth="1"/>
    <col min="12546" max="12571" width="0" style="531" hidden="1" customWidth="1"/>
    <col min="12572" max="12589" width="8.140625" style="531" customWidth="1"/>
    <col min="12590" max="12590" width="8.7109375" style="531" customWidth="1"/>
    <col min="12591" max="12602" width="9.28515625" style="531" bestFit="1" customWidth="1"/>
    <col min="12603" max="12800" width="9.140625" style="531"/>
    <col min="12801" max="12801" width="14.42578125" style="531" customWidth="1"/>
    <col min="12802" max="12827" width="0" style="531" hidden="1" customWidth="1"/>
    <col min="12828" max="12845" width="8.140625" style="531" customWidth="1"/>
    <col min="12846" max="12846" width="8.7109375" style="531" customWidth="1"/>
    <col min="12847" max="12858" width="9.28515625" style="531" bestFit="1" customWidth="1"/>
    <col min="12859" max="13056" width="9.140625" style="531"/>
    <col min="13057" max="13057" width="14.42578125" style="531" customWidth="1"/>
    <col min="13058" max="13083" width="0" style="531" hidden="1" customWidth="1"/>
    <col min="13084" max="13101" width="8.140625" style="531" customWidth="1"/>
    <col min="13102" max="13102" width="8.7109375" style="531" customWidth="1"/>
    <col min="13103" max="13114" width="9.28515625" style="531" bestFit="1" customWidth="1"/>
    <col min="13115" max="13312" width="9.140625" style="531"/>
    <col min="13313" max="13313" width="14.42578125" style="531" customWidth="1"/>
    <col min="13314" max="13339" width="0" style="531" hidden="1" customWidth="1"/>
    <col min="13340" max="13357" width="8.140625" style="531" customWidth="1"/>
    <col min="13358" max="13358" width="8.7109375" style="531" customWidth="1"/>
    <col min="13359" max="13370" width="9.28515625" style="531" bestFit="1" customWidth="1"/>
    <col min="13371" max="13568" width="9.140625" style="531"/>
    <col min="13569" max="13569" width="14.42578125" style="531" customWidth="1"/>
    <col min="13570" max="13595" width="0" style="531" hidden="1" customWidth="1"/>
    <col min="13596" max="13613" width="8.140625" style="531" customWidth="1"/>
    <col min="13614" max="13614" width="8.7109375" style="531" customWidth="1"/>
    <col min="13615" max="13626" width="9.28515625" style="531" bestFit="1" customWidth="1"/>
    <col min="13627" max="13824" width="9.140625" style="531"/>
    <col min="13825" max="13825" width="14.42578125" style="531" customWidth="1"/>
    <col min="13826" max="13851" width="0" style="531" hidden="1" customWidth="1"/>
    <col min="13852" max="13869" width="8.140625" style="531" customWidth="1"/>
    <col min="13870" max="13870" width="8.7109375" style="531" customWidth="1"/>
    <col min="13871" max="13882" width="9.28515625" style="531" bestFit="1" customWidth="1"/>
    <col min="13883" max="14080" width="9.140625" style="531"/>
    <col min="14081" max="14081" width="14.42578125" style="531" customWidth="1"/>
    <col min="14082" max="14107" width="0" style="531" hidden="1" customWidth="1"/>
    <col min="14108" max="14125" width="8.140625" style="531" customWidth="1"/>
    <col min="14126" max="14126" width="8.7109375" style="531" customWidth="1"/>
    <col min="14127" max="14138" width="9.28515625" style="531" bestFit="1" customWidth="1"/>
    <col min="14139" max="14336" width="9.140625" style="531"/>
    <col min="14337" max="14337" width="14.42578125" style="531" customWidth="1"/>
    <col min="14338" max="14363" width="0" style="531" hidden="1" customWidth="1"/>
    <col min="14364" max="14381" width="8.140625" style="531" customWidth="1"/>
    <col min="14382" max="14382" width="8.7109375" style="531" customWidth="1"/>
    <col min="14383" max="14394" width="9.28515625" style="531" bestFit="1" customWidth="1"/>
    <col min="14395" max="14592" width="9.140625" style="531"/>
    <col min="14593" max="14593" width="14.42578125" style="531" customWidth="1"/>
    <col min="14594" max="14619" width="0" style="531" hidden="1" customWidth="1"/>
    <col min="14620" max="14637" width="8.140625" style="531" customWidth="1"/>
    <col min="14638" max="14638" width="8.7109375" style="531" customWidth="1"/>
    <col min="14639" max="14650" width="9.28515625" style="531" bestFit="1" customWidth="1"/>
    <col min="14651" max="14848" width="9.140625" style="531"/>
    <col min="14849" max="14849" width="14.42578125" style="531" customWidth="1"/>
    <col min="14850" max="14875" width="0" style="531" hidden="1" customWidth="1"/>
    <col min="14876" max="14893" width="8.140625" style="531" customWidth="1"/>
    <col min="14894" max="14894" width="8.7109375" style="531" customWidth="1"/>
    <col min="14895" max="14906" width="9.28515625" style="531" bestFit="1" customWidth="1"/>
    <col min="14907" max="15104" width="9.140625" style="531"/>
    <col min="15105" max="15105" width="14.42578125" style="531" customWidth="1"/>
    <col min="15106" max="15131" width="0" style="531" hidden="1" customWidth="1"/>
    <col min="15132" max="15149" width="8.140625" style="531" customWidth="1"/>
    <col min="15150" max="15150" width="8.7109375" style="531" customWidth="1"/>
    <col min="15151" max="15162" width="9.28515625" style="531" bestFit="1" customWidth="1"/>
    <col min="15163" max="15360" width="9.140625" style="531"/>
    <col min="15361" max="15361" width="14.42578125" style="531" customWidth="1"/>
    <col min="15362" max="15387" width="0" style="531" hidden="1" customWidth="1"/>
    <col min="15388" max="15405" width="8.140625" style="531" customWidth="1"/>
    <col min="15406" max="15406" width="8.7109375" style="531" customWidth="1"/>
    <col min="15407" max="15418" width="9.28515625" style="531" bestFit="1" customWidth="1"/>
    <col min="15419" max="15616" width="9.140625" style="531"/>
    <col min="15617" max="15617" width="14.42578125" style="531" customWidth="1"/>
    <col min="15618" max="15643" width="0" style="531" hidden="1" customWidth="1"/>
    <col min="15644" max="15661" width="8.140625" style="531" customWidth="1"/>
    <col min="15662" max="15662" width="8.7109375" style="531" customWidth="1"/>
    <col min="15663" max="15674" width="9.28515625" style="531" bestFit="1" customWidth="1"/>
    <col min="15675" max="15872" width="9.140625" style="531"/>
    <col min="15873" max="15873" width="14.42578125" style="531" customWidth="1"/>
    <col min="15874" max="15899" width="0" style="531" hidden="1" customWidth="1"/>
    <col min="15900" max="15917" width="8.140625" style="531" customWidth="1"/>
    <col min="15918" max="15918" width="8.7109375" style="531" customWidth="1"/>
    <col min="15919" max="15930" width="9.28515625" style="531" bestFit="1" customWidth="1"/>
    <col min="15931" max="16128" width="9.140625" style="531"/>
    <col min="16129" max="16129" width="14.42578125" style="531" customWidth="1"/>
    <col min="16130" max="16155" width="0" style="531" hidden="1" customWidth="1"/>
    <col min="16156" max="16173" width="8.140625" style="531" customWidth="1"/>
    <col min="16174" max="16174" width="8.7109375" style="531" customWidth="1"/>
    <col min="16175" max="16186" width="9.28515625" style="531" bestFit="1" customWidth="1"/>
    <col min="16187" max="16384" width="9.140625" style="531"/>
  </cols>
  <sheetData>
    <row r="1" spans="1:58" ht="12.75" hidden="1" customHeight="1" x14ac:dyDescent="0.2">
      <c r="A1" s="528" t="s">
        <v>942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  <c r="AO1" s="529"/>
      <c r="AP1" s="530"/>
      <c r="AQ1" s="530"/>
      <c r="AR1" s="530"/>
      <c r="AS1" s="530"/>
    </row>
    <row r="2" spans="1:58" ht="13.5" hidden="1" thickBot="1" x14ac:dyDescent="0.25">
      <c r="A2" s="532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2"/>
      <c r="AI2" s="532"/>
      <c r="AJ2" s="532"/>
      <c r="AK2" s="532"/>
      <c r="AL2" s="532"/>
      <c r="AM2" s="532"/>
      <c r="AN2" s="532"/>
      <c r="AO2" s="532"/>
      <c r="AP2" s="532"/>
      <c r="AQ2" s="532"/>
      <c r="AR2" s="532"/>
      <c r="AS2" s="532"/>
    </row>
    <row r="3" spans="1:58" ht="22.5" hidden="1" customHeight="1" thickBot="1" x14ac:dyDescent="0.3">
      <c r="A3" s="1242" t="s">
        <v>943</v>
      </c>
      <c r="B3" s="1240" t="s">
        <v>499</v>
      </c>
      <c r="C3" s="1241"/>
      <c r="D3" s="1240" t="s">
        <v>500</v>
      </c>
      <c r="E3" s="1241"/>
      <c r="F3" s="1240" t="s">
        <v>501</v>
      </c>
      <c r="G3" s="1241"/>
      <c r="H3" s="1240" t="s">
        <v>502</v>
      </c>
      <c r="I3" s="1241"/>
      <c r="J3" s="1240" t="s">
        <v>503</v>
      </c>
      <c r="K3" s="1241"/>
      <c r="L3" s="1240" t="s">
        <v>504</v>
      </c>
      <c r="M3" s="1241"/>
      <c r="N3" s="1240" t="s">
        <v>505</v>
      </c>
      <c r="O3" s="1241"/>
      <c r="P3" s="1240" t="s">
        <v>506</v>
      </c>
      <c r="Q3" s="1241"/>
      <c r="R3" s="1240" t="s">
        <v>507</v>
      </c>
      <c r="S3" s="1241"/>
      <c r="T3" s="1240" t="s">
        <v>508</v>
      </c>
      <c r="U3" s="1244"/>
      <c r="V3" s="1240" t="s">
        <v>509</v>
      </c>
      <c r="W3" s="1241"/>
      <c r="X3" s="1240" t="s">
        <v>510</v>
      </c>
      <c r="Y3" s="1241"/>
      <c r="Z3" s="1245" t="s">
        <v>511</v>
      </c>
      <c r="AA3" s="1246"/>
      <c r="AB3" s="1245" t="s">
        <v>3</v>
      </c>
      <c r="AC3" s="1246"/>
      <c r="AD3" s="1245" t="s">
        <v>4</v>
      </c>
      <c r="AE3" s="1246"/>
      <c r="AF3" s="1245" t="s">
        <v>5</v>
      </c>
      <c r="AG3" s="1246"/>
      <c r="AH3" s="1245" t="s">
        <v>6</v>
      </c>
      <c r="AI3" s="1246"/>
      <c r="AJ3" s="1245" t="s">
        <v>7</v>
      </c>
      <c r="AK3" s="1246"/>
      <c r="AL3" s="1245" t="s">
        <v>8</v>
      </c>
      <c r="AM3" s="1246"/>
      <c r="AN3" s="1245" t="s">
        <v>9</v>
      </c>
      <c r="AO3" s="1247"/>
      <c r="AP3" s="1245" t="s">
        <v>10</v>
      </c>
      <c r="AQ3" s="1246"/>
      <c r="AR3" s="1245" t="s">
        <v>11</v>
      </c>
      <c r="AS3" s="1246"/>
      <c r="AT3" s="1245" t="s">
        <v>12</v>
      </c>
      <c r="AU3" s="1246"/>
      <c r="AX3" s="533" t="s">
        <v>944</v>
      </c>
    </row>
    <row r="4" spans="1:58" ht="22.5" hidden="1" customHeight="1" thickBot="1" x14ac:dyDescent="0.3">
      <c r="A4" s="1243"/>
      <c r="B4" s="534" t="s">
        <v>945</v>
      </c>
      <c r="C4" s="535" t="s">
        <v>946</v>
      </c>
      <c r="D4" s="534" t="s">
        <v>945</v>
      </c>
      <c r="E4" s="535" t="s">
        <v>946</v>
      </c>
      <c r="F4" s="534" t="s">
        <v>945</v>
      </c>
      <c r="G4" s="535" t="s">
        <v>946</v>
      </c>
      <c r="H4" s="534" t="s">
        <v>945</v>
      </c>
      <c r="I4" s="535" t="s">
        <v>946</v>
      </c>
      <c r="J4" s="534" t="s">
        <v>945</v>
      </c>
      <c r="K4" s="535" t="s">
        <v>946</v>
      </c>
      <c r="L4" s="534" t="s">
        <v>945</v>
      </c>
      <c r="M4" s="535" t="s">
        <v>946</v>
      </c>
      <c r="N4" s="534" t="s">
        <v>945</v>
      </c>
      <c r="O4" s="535" t="s">
        <v>946</v>
      </c>
      <c r="P4" s="534" t="s">
        <v>945</v>
      </c>
      <c r="Q4" s="535" t="s">
        <v>946</v>
      </c>
      <c r="R4" s="534" t="s">
        <v>945</v>
      </c>
      <c r="S4" s="535" t="s">
        <v>946</v>
      </c>
      <c r="T4" s="534" t="s">
        <v>945</v>
      </c>
      <c r="U4" s="536" t="s">
        <v>946</v>
      </c>
      <c r="V4" s="534" t="s">
        <v>945</v>
      </c>
      <c r="W4" s="535" t="s">
        <v>946</v>
      </c>
      <c r="X4" s="534" t="s">
        <v>945</v>
      </c>
      <c r="Y4" s="535" t="s">
        <v>946</v>
      </c>
      <c r="Z4" s="537" t="s">
        <v>945</v>
      </c>
      <c r="AA4" s="538" t="s">
        <v>946</v>
      </c>
      <c r="AB4" s="537" t="s">
        <v>945</v>
      </c>
      <c r="AC4" s="538" t="s">
        <v>946</v>
      </c>
      <c r="AD4" s="537" t="s">
        <v>945</v>
      </c>
      <c r="AE4" s="538" t="s">
        <v>946</v>
      </c>
      <c r="AF4" s="537" t="s">
        <v>945</v>
      </c>
      <c r="AG4" s="538" t="s">
        <v>946</v>
      </c>
      <c r="AH4" s="537" t="s">
        <v>945</v>
      </c>
      <c r="AI4" s="538" t="s">
        <v>946</v>
      </c>
      <c r="AJ4" s="537" t="s">
        <v>945</v>
      </c>
      <c r="AK4" s="538" t="s">
        <v>946</v>
      </c>
      <c r="AL4" s="537" t="s">
        <v>945</v>
      </c>
      <c r="AM4" s="538" t="s">
        <v>946</v>
      </c>
      <c r="AN4" s="537" t="s">
        <v>945</v>
      </c>
      <c r="AO4" s="539" t="s">
        <v>946</v>
      </c>
      <c r="AP4" s="540" t="s">
        <v>945</v>
      </c>
      <c r="AQ4" s="541" t="s">
        <v>946</v>
      </c>
      <c r="AR4" s="540" t="s">
        <v>945</v>
      </c>
      <c r="AS4" s="541" t="s">
        <v>946</v>
      </c>
      <c r="AT4" s="540" t="s">
        <v>945</v>
      </c>
      <c r="AU4" s="541" t="s">
        <v>946</v>
      </c>
      <c r="AX4" s="533" t="s">
        <v>947</v>
      </c>
      <c r="AY4" s="533" t="s">
        <v>948</v>
      </c>
    </row>
    <row r="5" spans="1:58" ht="15.75" hidden="1" customHeight="1" x14ac:dyDescent="0.2">
      <c r="A5" s="542" t="s">
        <v>949</v>
      </c>
      <c r="B5" s="543">
        <v>21</v>
      </c>
      <c r="C5" s="544">
        <v>5</v>
      </c>
      <c r="D5" s="543">
        <v>18</v>
      </c>
      <c r="E5" s="545">
        <v>5</v>
      </c>
      <c r="F5" s="543">
        <v>29</v>
      </c>
      <c r="G5" s="544">
        <v>15</v>
      </c>
      <c r="H5" s="543">
        <v>15</v>
      </c>
      <c r="I5" s="544">
        <v>8</v>
      </c>
      <c r="J5" s="543">
        <v>23</v>
      </c>
      <c r="K5" s="544">
        <v>17</v>
      </c>
      <c r="L5" s="543">
        <v>30</v>
      </c>
      <c r="M5" s="544">
        <v>12</v>
      </c>
      <c r="N5" s="543">
        <v>19</v>
      </c>
      <c r="O5" s="544">
        <v>14</v>
      </c>
      <c r="P5" s="543">
        <v>33</v>
      </c>
      <c r="Q5" s="544">
        <v>10</v>
      </c>
      <c r="R5" s="543">
        <v>41</v>
      </c>
      <c r="S5" s="544">
        <v>17</v>
      </c>
      <c r="T5" s="543">
        <v>25</v>
      </c>
      <c r="U5" s="546">
        <v>14</v>
      </c>
      <c r="V5" s="543">
        <v>34</v>
      </c>
      <c r="W5" s="544">
        <v>19</v>
      </c>
      <c r="X5" s="543">
        <v>39</v>
      </c>
      <c r="Y5" s="544">
        <v>18</v>
      </c>
      <c r="Z5" s="543">
        <v>47</v>
      </c>
      <c r="AA5" s="544">
        <v>18</v>
      </c>
      <c r="AB5" s="543">
        <v>54</v>
      </c>
      <c r="AC5" s="544">
        <v>19</v>
      </c>
      <c r="AD5" s="543">
        <v>36</v>
      </c>
      <c r="AE5" s="544">
        <v>18</v>
      </c>
      <c r="AF5" s="543">
        <v>40</v>
      </c>
      <c r="AG5" s="544">
        <v>23</v>
      </c>
      <c r="AH5" s="543">
        <v>40</v>
      </c>
      <c r="AI5" s="544">
        <v>21</v>
      </c>
      <c r="AJ5" s="543">
        <v>32</v>
      </c>
      <c r="AK5" s="544">
        <v>11</v>
      </c>
      <c r="AL5" s="543">
        <v>30</v>
      </c>
      <c r="AM5" s="544">
        <v>14</v>
      </c>
      <c r="AN5" s="543">
        <v>15</v>
      </c>
      <c r="AO5" s="546">
        <v>8</v>
      </c>
      <c r="AP5" s="543">
        <v>8</v>
      </c>
      <c r="AQ5" s="544">
        <v>6</v>
      </c>
      <c r="AR5" s="543">
        <v>15</v>
      </c>
      <c r="AS5" s="544">
        <v>4</v>
      </c>
      <c r="AT5" s="543">
        <v>30</v>
      </c>
      <c r="AU5" s="544">
        <v>10</v>
      </c>
      <c r="AV5" s="4"/>
      <c r="AW5" s="4"/>
      <c r="AX5" s="4">
        <v>15</v>
      </c>
      <c r="AY5" s="4">
        <v>4</v>
      </c>
      <c r="AZ5" s="4"/>
      <c r="BA5" s="4"/>
      <c r="BB5" s="4"/>
      <c r="BC5" s="4"/>
      <c r="BD5" s="4"/>
      <c r="BE5" s="4"/>
      <c r="BF5" s="4"/>
    </row>
    <row r="6" spans="1:58" ht="15.75" hidden="1" customHeight="1" x14ac:dyDescent="0.2">
      <c r="A6" s="547" t="s">
        <v>950</v>
      </c>
      <c r="B6" s="548">
        <v>12</v>
      </c>
      <c r="C6" s="549">
        <v>7</v>
      </c>
      <c r="D6" s="548">
        <v>17</v>
      </c>
      <c r="E6" s="550">
        <v>12</v>
      </c>
      <c r="F6" s="548">
        <v>23</v>
      </c>
      <c r="G6" s="549">
        <v>9</v>
      </c>
      <c r="H6" s="548">
        <v>19</v>
      </c>
      <c r="I6" s="549">
        <v>13</v>
      </c>
      <c r="J6" s="548">
        <v>23</v>
      </c>
      <c r="K6" s="549">
        <v>13</v>
      </c>
      <c r="L6" s="548">
        <v>42</v>
      </c>
      <c r="M6" s="549">
        <v>25</v>
      </c>
      <c r="N6" s="548">
        <v>30</v>
      </c>
      <c r="O6" s="549">
        <v>10</v>
      </c>
      <c r="P6" s="548">
        <v>9</v>
      </c>
      <c r="Q6" s="549">
        <v>6</v>
      </c>
      <c r="R6" s="548">
        <v>10</v>
      </c>
      <c r="S6" s="549">
        <v>9</v>
      </c>
      <c r="T6" s="548">
        <v>8</v>
      </c>
      <c r="U6" s="551">
        <v>1</v>
      </c>
      <c r="V6" s="548">
        <v>9</v>
      </c>
      <c r="W6" s="549">
        <v>0</v>
      </c>
      <c r="X6" s="548">
        <v>37</v>
      </c>
      <c r="Y6" s="549">
        <v>24</v>
      </c>
      <c r="Z6" s="548">
        <v>23</v>
      </c>
      <c r="AA6" s="549">
        <v>12</v>
      </c>
      <c r="AB6" s="548">
        <v>20</v>
      </c>
      <c r="AC6" s="549">
        <v>14</v>
      </c>
      <c r="AD6" s="548">
        <v>18</v>
      </c>
      <c r="AE6" s="549">
        <v>10</v>
      </c>
      <c r="AF6" s="548">
        <v>7</v>
      </c>
      <c r="AG6" s="549">
        <v>2</v>
      </c>
      <c r="AH6" s="548">
        <v>6</v>
      </c>
      <c r="AI6" s="549">
        <v>10</v>
      </c>
      <c r="AJ6" s="548">
        <v>7</v>
      </c>
      <c r="AK6" s="549">
        <v>4</v>
      </c>
      <c r="AL6" s="548">
        <v>9</v>
      </c>
      <c r="AM6" s="549">
        <v>6</v>
      </c>
      <c r="AN6" s="548">
        <v>5</v>
      </c>
      <c r="AO6" s="551">
        <v>2</v>
      </c>
      <c r="AP6" s="548">
        <v>4</v>
      </c>
      <c r="AQ6" s="549">
        <v>4</v>
      </c>
      <c r="AR6" s="548">
        <v>6</v>
      </c>
      <c r="AS6" s="549">
        <v>2</v>
      </c>
      <c r="AT6" s="548">
        <v>8</v>
      </c>
      <c r="AU6" s="549">
        <v>5</v>
      </c>
      <c r="AV6" s="4"/>
      <c r="AW6" s="4"/>
      <c r="AX6" s="4">
        <v>6</v>
      </c>
      <c r="AY6" s="4">
        <v>2</v>
      </c>
      <c r="AZ6" s="4"/>
      <c r="BA6" s="4"/>
      <c r="BB6" s="4"/>
      <c r="BC6" s="4"/>
      <c r="BD6" s="4"/>
      <c r="BE6" s="4"/>
      <c r="BF6" s="4"/>
    </row>
    <row r="7" spans="1:58" ht="15.75" hidden="1" customHeight="1" x14ac:dyDescent="0.2">
      <c r="A7" s="547" t="s">
        <v>951</v>
      </c>
      <c r="B7" s="548">
        <v>18</v>
      </c>
      <c r="C7" s="549">
        <v>12</v>
      </c>
      <c r="D7" s="548">
        <v>23</v>
      </c>
      <c r="E7" s="550">
        <v>17</v>
      </c>
      <c r="F7" s="548">
        <v>32</v>
      </c>
      <c r="G7" s="549">
        <v>8</v>
      </c>
      <c r="H7" s="548">
        <v>15</v>
      </c>
      <c r="I7" s="549">
        <v>7</v>
      </c>
      <c r="J7" s="548">
        <v>26</v>
      </c>
      <c r="K7" s="549">
        <v>11</v>
      </c>
      <c r="L7" s="548">
        <v>29</v>
      </c>
      <c r="M7" s="549">
        <v>18</v>
      </c>
      <c r="N7" s="548">
        <v>24</v>
      </c>
      <c r="O7" s="549">
        <v>4</v>
      </c>
      <c r="P7" s="548">
        <v>25</v>
      </c>
      <c r="Q7" s="549">
        <v>11</v>
      </c>
      <c r="R7" s="548">
        <v>9</v>
      </c>
      <c r="S7" s="549">
        <v>4</v>
      </c>
      <c r="T7" s="548">
        <v>33</v>
      </c>
      <c r="U7" s="551">
        <v>8</v>
      </c>
      <c r="V7" s="548">
        <v>19</v>
      </c>
      <c r="W7" s="549">
        <v>8</v>
      </c>
      <c r="X7" s="548">
        <v>27</v>
      </c>
      <c r="Y7" s="549">
        <v>6</v>
      </c>
      <c r="Z7" s="548">
        <v>15</v>
      </c>
      <c r="AA7" s="549">
        <v>6</v>
      </c>
      <c r="AB7" s="548">
        <v>16</v>
      </c>
      <c r="AC7" s="549">
        <v>6</v>
      </c>
      <c r="AD7" s="548">
        <v>15</v>
      </c>
      <c r="AE7" s="549">
        <v>7</v>
      </c>
      <c r="AF7" s="548">
        <v>19</v>
      </c>
      <c r="AG7" s="549">
        <v>8</v>
      </c>
      <c r="AH7" s="548">
        <v>16</v>
      </c>
      <c r="AI7" s="549">
        <v>8</v>
      </c>
      <c r="AJ7" s="548">
        <v>11</v>
      </c>
      <c r="AK7" s="549">
        <v>3</v>
      </c>
      <c r="AL7" s="548">
        <v>7</v>
      </c>
      <c r="AM7" s="549">
        <v>3</v>
      </c>
      <c r="AN7" s="548">
        <v>6</v>
      </c>
      <c r="AO7" s="551">
        <v>1</v>
      </c>
      <c r="AP7" s="548">
        <v>4</v>
      </c>
      <c r="AQ7" s="549">
        <v>3</v>
      </c>
      <c r="AR7" s="548">
        <v>4</v>
      </c>
      <c r="AS7" s="549">
        <v>2</v>
      </c>
      <c r="AT7" s="548">
        <v>9</v>
      </c>
      <c r="AU7" s="549">
        <v>4</v>
      </c>
      <c r="AV7" s="4"/>
      <c r="AW7" s="4"/>
      <c r="AX7" s="4">
        <v>4</v>
      </c>
      <c r="AY7" s="4">
        <v>2</v>
      </c>
      <c r="AZ7" s="4"/>
      <c r="BA7" s="4"/>
      <c r="BB7" s="4"/>
      <c r="BC7" s="4"/>
      <c r="BD7" s="4"/>
      <c r="BE7" s="4"/>
      <c r="BF7" s="4"/>
    </row>
    <row r="8" spans="1:58" ht="15.75" hidden="1" customHeight="1" x14ac:dyDescent="0.2">
      <c r="A8" s="547" t="s">
        <v>952</v>
      </c>
      <c r="B8" s="548">
        <v>81</v>
      </c>
      <c r="C8" s="549">
        <v>52</v>
      </c>
      <c r="D8" s="548">
        <v>49</v>
      </c>
      <c r="E8" s="550">
        <v>29</v>
      </c>
      <c r="F8" s="548">
        <v>69</v>
      </c>
      <c r="G8" s="549">
        <v>34</v>
      </c>
      <c r="H8" s="548">
        <v>47</v>
      </c>
      <c r="I8" s="549">
        <v>21</v>
      </c>
      <c r="J8" s="548">
        <v>51</v>
      </c>
      <c r="K8" s="549">
        <v>30</v>
      </c>
      <c r="L8" s="548">
        <v>43</v>
      </c>
      <c r="M8" s="549">
        <v>26</v>
      </c>
      <c r="N8" s="548">
        <v>39</v>
      </c>
      <c r="O8" s="549">
        <v>27</v>
      </c>
      <c r="P8" s="548">
        <v>43</v>
      </c>
      <c r="Q8" s="549">
        <v>30</v>
      </c>
      <c r="R8" s="548">
        <v>35</v>
      </c>
      <c r="S8" s="549">
        <v>24</v>
      </c>
      <c r="T8" s="548">
        <v>37</v>
      </c>
      <c r="U8" s="551">
        <v>22</v>
      </c>
      <c r="V8" s="548">
        <v>42</v>
      </c>
      <c r="W8" s="549">
        <v>30</v>
      </c>
      <c r="X8" s="548">
        <v>46</v>
      </c>
      <c r="Y8" s="549">
        <v>30</v>
      </c>
      <c r="Z8" s="548">
        <v>77</v>
      </c>
      <c r="AA8" s="549">
        <v>37</v>
      </c>
      <c r="AB8" s="548">
        <v>63</v>
      </c>
      <c r="AC8" s="549">
        <v>37</v>
      </c>
      <c r="AD8" s="548">
        <v>64</v>
      </c>
      <c r="AE8" s="549">
        <v>25</v>
      </c>
      <c r="AF8" s="548">
        <v>62</v>
      </c>
      <c r="AG8" s="549">
        <v>31</v>
      </c>
      <c r="AH8" s="548">
        <v>61</v>
      </c>
      <c r="AI8" s="549">
        <v>21</v>
      </c>
      <c r="AJ8" s="548">
        <v>55</v>
      </c>
      <c r="AK8" s="549">
        <v>33</v>
      </c>
      <c r="AL8" s="548">
        <v>44</v>
      </c>
      <c r="AM8" s="549">
        <v>26</v>
      </c>
      <c r="AN8" s="548">
        <v>42</v>
      </c>
      <c r="AO8" s="551">
        <v>25</v>
      </c>
      <c r="AP8" s="548">
        <v>30</v>
      </c>
      <c r="AQ8" s="549">
        <v>25</v>
      </c>
      <c r="AR8" s="548">
        <v>36</v>
      </c>
      <c r="AS8" s="549">
        <v>19</v>
      </c>
      <c r="AT8" s="548">
        <v>36</v>
      </c>
      <c r="AU8" s="549">
        <v>21</v>
      </c>
      <c r="AV8" s="4"/>
      <c r="AW8" s="4"/>
      <c r="AX8" s="4">
        <v>36</v>
      </c>
      <c r="AY8" s="4">
        <v>19</v>
      </c>
      <c r="AZ8" s="4"/>
      <c r="BA8" s="4"/>
      <c r="BB8" s="4"/>
      <c r="BC8" s="4"/>
      <c r="BD8" s="4"/>
      <c r="BE8" s="4"/>
      <c r="BF8" s="4"/>
    </row>
    <row r="9" spans="1:58" ht="15.75" hidden="1" customHeight="1" x14ac:dyDescent="0.2">
      <c r="A9" s="547" t="s">
        <v>953</v>
      </c>
      <c r="B9" s="548">
        <v>131</v>
      </c>
      <c r="C9" s="549">
        <v>48</v>
      </c>
      <c r="D9" s="548">
        <v>104</v>
      </c>
      <c r="E9" s="550">
        <v>32</v>
      </c>
      <c r="F9" s="548">
        <v>224</v>
      </c>
      <c r="G9" s="549">
        <v>108</v>
      </c>
      <c r="H9" s="548">
        <v>221</v>
      </c>
      <c r="I9" s="549">
        <v>116</v>
      </c>
      <c r="J9" s="548">
        <v>249</v>
      </c>
      <c r="K9" s="549">
        <v>119</v>
      </c>
      <c r="L9" s="548">
        <v>249</v>
      </c>
      <c r="M9" s="549">
        <v>110</v>
      </c>
      <c r="N9" s="548">
        <v>272</v>
      </c>
      <c r="O9" s="549">
        <v>132</v>
      </c>
      <c r="P9" s="548">
        <v>220</v>
      </c>
      <c r="Q9" s="549">
        <v>100</v>
      </c>
      <c r="R9" s="548">
        <v>211</v>
      </c>
      <c r="S9" s="549">
        <v>89</v>
      </c>
      <c r="T9" s="548">
        <v>289</v>
      </c>
      <c r="U9" s="551">
        <v>136</v>
      </c>
      <c r="V9" s="548">
        <v>257</v>
      </c>
      <c r="W9" s="549">
        <v>121</v>
      </c>
      <c r="X9" s="548">
        <v>323</v>
      </c>
      <c r="Y9" s="549">
        <v>101</v>
      </c>
      <c r="Z9" s="548">
        <v>318</v>
      </c>
      <c r="AA9" s="549">
        <v>125</v>
      </c>
      <c r="AB9" s="548">
        <v>359</v>
      </c>
      <c r="AC9" s="549">
        <v>130</v>
      </c>
      <c r="AD9" s="548">
        <v>271</v>
      </c>
      <c r="AE9" s="549">
        <v>120</v>
      </c>
      <c r="AF9" s="548">
        <v>342</v>
      </c>
      <c r="AG9" s="549">
        <v>109</v>
      </c>
      <c r="AH9" s="548">
        <v>270</v>
      </c>
      <c r="AI9" s="549">
        <v>116</v>
      </c>
      <c r="AJ9" s="548">
        <v>218</v>
      </c>
      <c r="AK9" s="549">
        <v>84</v>
      </c>
      <c r="AL9" s="548">
        <v>169</v>
      </c>
      <c r="AM9" s="549">
        <v>95</v>
      </c>
      <c r="AN9" s="548">
        <v>171</v>
      </c>
      <c r="AO9" s="551">
        <v>51</v>
      </c>
      <c r="AP9" s="548">
        <v>145</v>
      </c>
      <c r="AQ9" s="549">
        <v>94</v>
      </c>
      <c r="AR9" s="548">
        <v>110</v>
      </c>
      <c r="AS9" s="549">
        <v>64</v>
      </c>
      <c r="AT9" s="548">
        <v>152</v>
      </c>
      <c r="AU9" s="549">
        <v>79</v>
      </c>
      <c r="AV9" s="4"/>
      <c r="AW9" s="4"/>
      <c r="AX9" s="4">
        <v>110</v>
      </c>
      <c r="AY9" s="4">
        <v>64</v>
      </c>
      <c r="AZ9" s="4"/>
      <c r="BA9" s="4"/>
      <c r="BB9" s="4"/>
      <c r="BC9" s="4"/>
      <c r="BD9" s="4"/>
      <c r="BE9" s="4"/>
      <c r="BF9" s="4"/>
    </row>
    <row r="10" spans="1:58" ht="15.75" hidden="1" customHeight="1" x14ac:dyDescent="0.2">
      <c r="A10" s="547" t="s">
        <v>954</v>
      </c>
      <c r="B10" s="548">
        <v>31</v>
      </c>
      <c r="C10" s="549">
        <v>9</v>
      </c>
      <c r="D10" s="548">
        <v>33</v>
      </c>
      <c r="E10" s="550">
        <v>9</v>
      </c>
      <c r="F10" s="548">
        <v>59</v>
      </c>
      <c r="G10" s="549">
        <v>18</v>
      </c>
      <c r="H10" s="548">
        <v>68</v>
      </c>
      <c r="I10" s="549">
        <v>16</v>
      </c>
      <c r="J10" s="548">
        <v>54</v>
      </c>
      <c r="K10" s="549">
        <v>36</v>
      </c>
      <c r="L10" s="548">
        <v>54</v>
      </c>
      <c r="M10" s="549">
        <v>22</v>
      </c>
      <c r="N10" s="548">
        <v>62</v>
      </c>
      <c r="O10" s="549">
        <v>19</v>
      </c>
      <c r="P10" s="548">
        <v>54</v>
      </c>
      <c r="Q10" s="549">
        <v>30</v>
      </c>
      <c r="R10" s="548">
        <v>69</v>
      </c>
      <c r="S10" s="549">
        <v>20</v>
      </c>
      <c r="T10" s="548">
        <v>101</v>
      </c>
      <c r="U10" s="551">
        <v>52</v>
      </c>
      <c r="V10" s="548">
        <v>91</v>
      </c>
      <c r="W10" s="549">
        <v>33</v>
      </c>
      <c r="X10" s="548">
        <v>79</v>
      </c>
      <c r="Y10" s="549">
        <v>41</v>
      </c>
      <c r="Z10" s="548">
        <v>90</v>
      </c>
      <c r="AA10" s="549">
        <v>23</v>
      </c>
      <c r="AB10" s="548">
        <v>70</v>
      </c>
      <c r="AC10" s="549">
        <v>34</v>
      </c>
      <c r="AD10" s="548">
        <v>46</v>
      </c>
      <c r="AE10" s="549">
        <v>20</v>
      </c>
      <c r="AF10" s="548">
        <v>43</v>
      </c>
      <c r="AG10" s="549">
        <v>11</v>
      </c>
      <c r="AH10" s="548">
        <v>48</v>
      </c>
      <c r="AI10" s="549">
        <v>16</v>
      </c>
      <c r="AJ10" s="548">
        <v>23</v>
      </c>
      <c r="AK10" s="549">
        <v>16</v>
      </c>
      <c r="AL10" s="548">
        <v>34</v>
      </c>
      <c r="AM10" s="549">
        <v>11</v>
      </c>
      <c r="AN10" s="548">
        <v>27</v>
      </c>
      <c r="AO10" s="551">
        <v>11</v>
      </c>
      <c r="AP10" s="548">
        <v>47</v>
      </c>
      <c r="AQ10" s="549">
        <v>10</v>
      </c>
      <c r="AR10" s="548">
        <v>39</v>
      </c>
      <c r="AS10" s="549">
        <v>15</v>
      </c>
      <c r="AT10" s="548">
        <v>51</v>
      </c>
      <c r="AU10" s="549">
        <v>24</v>
      </c>
      <c r="AV10" s="4"/>
      <c r="AW10" s="4"/>
      <c r="AX10" s="4">
        <v>39</v>
      </c>
      <c r="AY10" s="4">
        <v>15</v>
      </c>
      <c r="AZ10" s="4"/>
      <c r="BA10" s="4"/>
      <c r="BB10" s="4"/>
      <c r="BC10" s="4"/>
      <c r="BD10" s="4"/>
      <c r="BE10" s="4"/>
      <c r="BF10" s="4"/>
    </row>
    <row r="11" spans="1:58" ht="15.75" hidden="1" customHeight="1" x14ac:dyDescent="0.2">
      <c r="A11" s="547" t="s">
        <v>955</v>
      </c>
      <c r="B11" s="548">
        <v>31</v>
      </c>
      <c r="C11" s="549">
        <v>11</v>
      </c>
      <c r="D11" s="548">
        <v>24</v>
      </c>
      <c r="E11" s="550">
        <v>8</v>
      </c>
      <c r="F11" s="548">
        <v>45</v>
      </c>
      <c r="G11" s="549">
        <v>20</v>
      </c>
      <c r="H11" s="548">
        <v>73</v>
      </c>
      <c r="I11" s="549">
        <v>32</v>
      </c>
      <c r="J11" s="548">
        <v>94</v>
      </c>
      <c r="K11" s="549">
        <v>36</v>
      </c>
      <c r="L11" s="548">
        <v>92</v>
      </c>
      <c r="M11" s="549">
        <v>24</v>
      </c>
      <c r="N11" s="548">
        <v>65</v>
      </c>
      <c r="O11" s="549">
        <v>19</v>
      </c>
      <c r="P11" s="548">
        <v>73</v>
      </c>
      <c r="Q11" s="549">
        <v>32</v>
      </c>
      <c r="R11" s="548">
        <v>81</v>
      </c>
      <c r="S11" s="549">
        <v>31</v>
      </c>
      <c r="T11" s="548">
        <v>93</v>
      </c>
      <c r="U11" s="551">
        <v>37</v>
      </c>
      <c r="V11" s="548">
        <v>118</v>
      </c>
      <c r="W11" s="549">
        <v>39</v>
      </c>
      <c r="X11" s="548">
        <v>102</v>
      </c>
      <c r="Y11" s="549">
        <v>27</v>
      </c>
      <c r="Z11" s="548">
        <v>106</v>
      </c>
      <c r="AA11" s="549">
        <v>20</v>
      </c>
      <c r="AB11" s="548">
        <v>95</v>
      </c>
      <c r="AC11" s="549">
        <v>22</v>
      </c>
      <c r="AD11" s="548">
        <v>114</v>
      </c>
      <c r="AE11" s="549">
        <v>26</v>
      </c>
      <c r="AF11" s="548">
        <v>113</v>
      </c>
      <c r="AG11" s="549">
        <v>40</v>
      </c>
      <c r="AH11" s="548">
        <v>68</v>
      </c>
      <c r="AI11" s="549">
        <v>18</v>
      </c>
      <c r="AJ11" s="548">
        <v>36</v>
      </c>
      <c r="AK11" s="549">
        <v>9</v>
      </c>
      <c r="AL11" s="548">
        <v>31</v>
      </c>
      <c r="AM11" s="549">
        <v>19</v>
      </c>
      <c r="AN11" s="548">
        <v>61</v>
      </c>
      <c r="AO11" s="551">
        <v>25</v>
      </c>
      <c r="AP11" s="548">
        <v>36</v>
      </c>
      <c r="AQ11" s="549">
        <v>20</v>
      </c>
      <c r="AR11" s="548">
        <v>40</v>
      </c>
      <c r="AS11" s="549">
        <v>17</v>
      </c>
      <c r="AT11" s="548">
        <v>32</v>
      </c>
      <c r="AU11" s="549">
        <v>13</v>
      </c>
      <c r="AV11" s="4"/>
      <c r="AW11" s="4"/>
      <c r="AX11" s="4">
        <v>40</v>
      </c>
      <c r="AY11" s="4">
        <v>17</v>
      </c>
      <c r="AZ11" s="4"/>
      <c r="BA11" s="4"/>
      <c r="BB11" s="4"/>
      <c r="BC11" s="4"/>
      <c r="BD11" s="4"/>
      <c r="BE11" s="4"/>
      <c r="BF11" s="4"/>
    </row>
    <row r="12" spans="1:58" ht="15.75" hidden="1" customHeight="1" x14ac:dyDescent="0.2">
      <c r="A12" s="547" t="s">
        <v>956</v>
      </c>
      <c r="B12" s="548">
        <v>51</v>
      </c>
      <c r="C12" s="549">
        <v>15</v>
      </c>
      <c r="D12" s="548">
        <v>55</v>
      </c>
      <c r="E12" s="550">
        <v>11</v>
      </c>
      <c r="F12" s="548">
        <v>107</v>
      </c>
      <c r="G12" s="549">
        <v>40</v>
      </c>
      <c r="H12" s="548">
        <v>131</v>
      </c>
      <c r="I12" s="549">
        <v>64</v>
      </c>
      <c r="J12" s="548">
        <v>155</v>
      </c>
      <c r="K12" s="549">
        <v>69</v>
      </c>
      <c r="L12" s="548">
        <v>169</v>
      </c>
      <c r="M12" s="549">
        <v>81</v>
      </c>
      <c r="N12" s="548">
        <v>29</v>
      </c>
      <c r="O12" s="549">
        <v>29</v>
      </c>
      <c r="P12" s="548">
        <v>24</v>
      </c>
      <c r="Q12" s="549">
        <v>8</v>
      </c>
      <c r="R12" s="548">
        <v>23</v>
      </c>
      <c r="S12" s="549">
        <v>9</v>
      </c>
      <c r="T12" s="548">
        <v>17</v>
      </c>
      <c r="U12" s="551">
        <v>10</v>
      </c>
      <c r="V12" s="548">
        <v>19</v>
      </c>
      <c r="W12" s="549">
        <v>8</v>
      </c>
      <c r="X12" s="548">
        <v>17</v>
      </c>
      <c r="Y12" s="549">
        <v>10</v>
      </c>
      <c r="Z12" s="548">
        <v>25</v>
      </c>
      <c r="AA12" s="549">
        <v>14</v>
      </c>
      <c r="AB12" s="548">
        <v>17</v>
      </c>
      <c r="AC12" s="549">
        <v>6</v>
      </c>
      <c r="AD12" s="548">
        <v>22</v>
      </c>
      <c r="AE12" s="549">
        <v>7</v>
      </c>
      <c r="AF12" s="548">
        <v>18</v>
      </c>
      <c r="AG12" s="549">
        <v>7</v>
      </c>
      <c r="AH12" s="548">
        <v>15</v>
      </c>
      <c r="AI12" s="549">
        <v>8</v>
      </c>
      <c r="AJ12" s="548">
        <v>13</v>
      </c>
      <c r="AK12" s="549">
        <v>4</v>
      </c>
      <c r="AL12" s="548">
        <v>7</v>
      </c>
      <c r="AM12" s="549">
        <v>4</v>
      </c>
      <c r="AN12" s="548">
        <v>17</v>
      </c>
      <c r="AO12" s="551">
        <v>9</v>
      </c>
      <c r="AP12" s="548">
        <v>3</v>
      </c>
      <c r="AQ12" s="549">
        <v>4</v>
      </c>
      <c r="AR12" s="548">
        <v>7</v>
      </c>
      <c r="AS12" s="549">
        <v>3</v>
      </c>
      <c r="AT12" s="548">
        <v>5</v>
      </c>
      <c r="AU12" s="549">
        <v>0</v>
      </c>
      <c r="AV12" s="4"/>
      <c r="AW12" s="4"/>
      <c r="AX12" s="4">
        <v>7</v>
      </c>
      <c r="AY12" s="4">
        <v>3</v>
      </c>
      <c r="AZ12" s="4"/>
      <c r="BA12" s="4"/>
      <c r="BB12" s="4"/>
      <c r="BC12" s="4"/>
      <c r="BD12" s="4"/>
      <c r="BE12" s="4"/>
      <c r="BF12" s="4"/>
    </row>
    <row r="13" spans="1:58" ht="15.75" hidden="1" customHeight="1" x14ac:dyDescent="0.2">
      <c r="A13" s="547" t="s">
        <v>957</v>
      </c>
      <c r="B13" s="548">
        <v>213</v>
      </c>
      <c r="C13" s="549">
        <v>116</v>
      </c>
      <c r="D13" s="548">
        <v>254</v>
      </c>
      <c r="E13" s="550">
        <v>130</v>
      </c>
      <c r="F13" s="548">
        <v>300</v>
      </c>
      <c r="G13" s="549">
        <v>171</v>
      </c>
      <c r="H13" s="548">
        <v>354</v>
      </c>
      <c r="I13" s="549">
        <v>175</v>
      </c>
      <c r="J13" s="548">
        <v>369</v>
      </c>
      <c r="K13" s="549">
        <v>182</v>
      </c>
      <c r="L13" s="548">
        <v>331</v>
      </c>
      <c r="M13" s="549">
        <v>196</v>
      </c>
      <c r="N13" s="548">
        <v>284</v>
      </c>
      <c r="O13" s="549">
        <v>154</v>
      </c>
      <c r="P13" s="548">
        <v>283</v>
      </c>
      <c r="Q13" s="549">
        <v>160</v>
      </c>
      <c r="R13" s="548">
        <v>267</v>
      </c>
      <c r="S13" s="549">
        <v>155</v>
      </c>
      <c r="T13" s="548">
        <v>240</v>
      </c>
      <c r="U13" s="551">
        <v>132</v>
      </c>
      <c r="V13" s="548">
        <v>197</v>
      </c>
      <c r="W13" s="549">
        <v>84</v>
      </c>
      <c r="X13" s="548">
        <v>217</v>
      </c>
      <c r="Y13" s="549">
        <v>91</v>
      </c>
      <c r="Z13" s="548">
        <v>246</v>
      </c>
      <c r="AA13" s="549">
        <v>105</v>
      </c>
      <c r="AB13" s="548">
        <v>215</v>
      </c>
      <c r="AC13" s="549">
        <v>101</v>
      </c>
      <c r="AD13" s="548">
        <v>176</v>
      </c>
      <c r="AE13" s="549">
        <v>61</v>
      </c>
      <c r="AF13" s="548">
        <v>184</v>
      </c>
      <c r="AG13" s="549">
        <v>90</v>
      </c>
      <c r="AH13" s="548">
        <v>150</v>
      </c>
      <c r="AI13" s="549">
        <v>86</v>
      </c>
      <c r="AJ13" s="548">
        <v>109</v>
      </c>
      <c r="AK13" s="549">
        <v>47</v>
      </c>
      <c r="AL13" s="548">
        <v>132</v>
      </c>
      <c r="AM13" s="549">
        <v>62</v>
      </c>
      <c r="AN13" s="548">
        <v>137</v>
      </c>
      <c r="AO13" s="551">
        <v>71</v>
      </c>
      <c r="AP13" s="548">
        <v>81</v>
      </c>
      <c r="AQ13" s="549">
        <v>51</v>
      </c>
      <c r="AR13" s="548">
        <v>71</v>
      </c>
      <c r="AS13" s="549">
        <v>40</v>
      </c>
      <c r="AT13" s="548">
        <v>79</v>
      </c>
      <c r="AU13" s="549">
        <v>40</v>
      </c>
      <c r="AV13" s="4"/>
      <c r="AW13" s="4"/>
      <c r="AX13" s="4">
        <v>71</v>
      </c>
      <c r="AY13" s="4">
        <v>40</v>
      </c>
      <c r="AZ13" s="4"/>
      <c r="BA13" s="4"/>
      <c r="BB13" s="4"/>
      <c r="BC13" s="4"/>
      <c r="BD13" s="4"/>
      <c r="BE13" s="4"/>
      <c r="BF13" s="4"/>
    </row>
    <row r="14" spans="1:58" ht="15.75" hidden="1" customHeight="1" x14ac:dyDescent="0.2">
      <c r="A14" s="552" t="s">
        <v>958</v>
      </c>
      <c r="B14" s="548"/>
      <c r="C14" s="549"/>
      <c r="D14" s="553" t="s">
        <v>959</v>
      </c>
      <c r="E14" s="554" t="s">
        <v>959</v>
      </c>
      <c r="F14" s="553" t="s">
        <v>959</v>
      </c>
      <c r="G14" s="555" t="s">
        <v>959</v>
      </c>
      <c r="H14" s="553" t="s">
        <v>959</v>
      </c>
      <c r="I14" s="555" t="s">
        <v>959</v>
      </c>
      <c r="J14" s="548">
        <v>233</v>
      </c>
      <c r="K14" s="549">
        <v>78</v>
      </c>
      <c r="L14" s="548">
        <v>195</v>
      </c>
      <c r="M14" s="549">
        <v>81</v>
      </c>
      <c r="N14" s="548">
        <v>317</v>
      </c>
      <c r="O14" s="549">
        <v>128</v>
      </c>
      <c r="P14" s="548">
        <v>216</v>
      </c>
      <c r="Q14" s="549">
        <v>139</v>
      </c>
      <c r="R14" s="548">
        <v>211</v>
      </c>
      <c r="S14" s="549">
        <v>119</v>
      </c>
      <c r="T14" s="548">
        <v>223</v>
      </c>
      <c r="U14" s="551">
        <v>77</v>
      </c>
      <c r="V14" s="548">
        <v>144</v>
      </c>
      <c r="W14" s="549">
        <v>106</v>
      </c>
      <c r="X14" s="548">
        <v>133</v>
      </c>
      <c r="Y14" s="549">
        <v>58</v>
      </c>
      <c r="Z14" s="548">
        <v>117</v>
      </c>
      <c r="AA14" s="549">
        <v>38</v>
      </c>
      <c r="AB14" s="548">
        <v>85</v>
      </c>
      <c r="AC14" s="549">
        <v>34</v>
      </c>
      <c r="AD14" s="548">
        <v>60</v>
      </c>
      <c r="AE14" s="549">
        <v>24</v>
      </c>
      <c r="AF14" s="548">
        <v>75</v>
      </c>
      <c r="AG14" s="549">
        <v>43</v>
      </c>
      <c r="AH14" s="548">
        <v>28</v>
      </c>
      <c r="AI14" s="549">
        <v>18</v>
      </c>
      <c r="AJ14" s="548">
        <v>25</v>
      </c>
      <c r="AK14" s="549">
        <v>10</v>
      </c>
      <c r="AL14" s="548">
        <v>25</v>
      </c>
      <c r="AM14" s="549">
        <v>12</v>
      </c>
      <c r="AN14" s="548">
        <v>21</v>
      </c>
      <c r="AO14" s="551">
        <v>9</v>
      </c>
      <c r="AP14" s="548">
        <v>22</v>
      </c>
      <c r="AQ14" s="549">
        <v>18</v>
      </c>
      <c r="AR14" s="548">
        <v>12</v>
      </c>
      <c r="AS14" s="549">
        <v>7</v>
      </c>
      <c r="AT14" s="548">
        <v>10</v>
      </c>
      <c r="AU14" s="549">
        <v>6</v>
      </c>
      <c r="AV14" s="4"/>
      <c r="AW14" s="4"/>
      <c r="AX14" s="4">
        <v>12</v>
      </c>
      <c r="AY14" s="4">
        <v>7</v>
      </c>
      <c r="AZ14" s="4"/>
      <c r="BA14" s="4"/>
      <c r="BB14" s="4"/>
      <c r="BC14" s="4"/>
      <c r="BD14" s="4"/>
      <c r="BE14" s="4"/>
      <c r="BF14" s="4"/>
    </row>
    <row r="15" spans="1:58" ht="21.75" hidden="1" customHeight="1" x14ac:dyDescent="0.2">
      <c r="A15" s="556" t="s">
        <v>960</v>
      </c>
      <c r="B15" s="548"/>
      <c r="C15" s="549"/>
      <c r="D15" s="553"/>
      <c r="E15" s="554"/>
      <c r="F15" s="553"/>
      <c r="G15" s="555"/>
      <c r="H15" s="553"/>
      <c r="I15" s="555"/>
      <c r="J15" s="557"/>
      <c r="K15" s="558"/>
      <c r="L15" s="557"/>
      <c r="M15" s="558"/>
      <c r="N15" s="557"/>
      <c r="O15" s="558"/>
      <c r="P15" s="557"/>
      <c r="Q15" s="558"/>
      <c r="R15" s="557"/>
      <c r="S15" s="558"/>
      <c r="T15" s="557"/>
      <c r="U15" s="559"/>
      <c r="V15" s="560"/>
      <c r="W15" s="561"/>
      <c r="X15" s="560"/>
      <c r="Y15" s="561"/>
      <c r="Z15" s="560"/>
      <c r="AA15" s="561"/>
      <c r="AB15" s="548">
        <v>126</v>
      </c>
      <c r="AC15" s="549">
        <v>58</v>
      </c>
      <c r="AD15" s="548">
        <v>58</v>
      </c>
      <c r="AE15" s="549">
        <v>48</v>
      </c>
      <c r="AF15" s="548">
        <v>36</v>
      </c>
      <c r="AG15" s="549">
        <v>34</v>
      </c>
      <c r="AH15" s="548">
        <v>31</v>
      </c>
      <c r="AI15" s="549">
        <v>17</v>
      </c>
      <c r="AJ15" s="548">
        <v>23</v>
      </c>
      <c r="AK15" s="549">
        <v>9</v>
      </c>
      <c r="AL15" s="548">
        <v>6</v>
      </c>
      <c r="AM15" s="549">
        <v>2</v>
      </c>
      <c r="AN15" s="548">
        <v>0</v>
      </c>
      <c r="AO15" s="551">
        <v>2</v>
      </c>
      <c r="AP15" s="548">
        <v>3</v>
      </c>
      <c r="AQ15" s="549">
        <v>0</v>
      </c>
      <c r="AR15" s="548">
        <v>1</v>
      </c>
      <c r="AS15" s="549">
        <v>0</v>
      </c>
      <c r="AT15" s="548">
        <v>3</v>
      </c>
      <c r="AU15" s="549">
        <v>0</v>
      </c>
      <c r="AV15" s="4"/>
      <c r="AW15" s="4"/>
      <c r="AX15" s="4">
        <v>1</v>
      </c>
      <c r="AY15" s="4">
        <v>0</v>
      </c>
      <c r="AZ15" s="4"/>
      <c r="BA15" s="4"/>
      <c r="BB15" s="4"/>
      <c r="BC15" s="4"/>
      <c r="BD15" s="4"/>
      <c r="BE15" s="4"/>
      <c r="BF15" s="4"/>
    </row>
    <row r="16" spans="1:58" ht="15.75" hidden="1" customHeight="1" thickBot="1" x14ac:dyDescent="0.25">
      <c r="A16" s="562" t="s">
        <v>961</v>
      </c>
      <c r="B16" s="548">
        <v>143</v>
      </c>
      <c r="C16" s="549">
        <v>81</v>
      </c>
      <c r="D16" s="548">
        <v>145</v>
      </c>
      <c r="E16" s="550">
        <v>77</v>
      </c>
      <c r="F16" s="548">
        <v>197</v>
      </c>
      <c r="G16" s="549">
        <v>118</v>
      </c>
      <c r="H16" s="548">
        <v>188</v>
      </c>
      <c r="I16" s="549">
        <v>95</v>
      </c>
      <c r="J16" s="548">
        <v>227</v>
      </c>
      <c r="K16" s="549">
        <v>119</v>
      </c>
      <c r="L16" s="548">
        <v>207</v>
      </c>
      <c r="M16" s="549">
        <v>103</v>
      </c>
      <c r="N16" s="548">
        <v>203</v>
      </c>
      <c r="O16" s="549">
        <v>115</v>
      </c>
      <c r="P16" s="548">
        <v>201</v>
      </c>
      <c r="Q16" s="549">
        <v>123</v>
      </c>
      <c r="R16" s="548">
        <v>213</v>
      </c>
      <c r="S16" s="549">
        <v>110</v>
      </c>
      <c r="T16" s="548">
        <v>262</v>
      </c>
      <c r="U16" s="551">
        <v>135</v>
      </c>
      <c r="V16" s="548">
        <v>221</v>
      </c>
      <c r="W16" s="549">
        <v>105</v>
      </c>
      <c r="X16" s="548">
        <v>272</v>
      </c>
      <c r="Y16" s="549">
        <v>112</v>
      </c>
      <c r="Z16" s="548">
        <v>420</v>
      </c>
      <c r="AA16" s="549">
        <v>163</v>
      </c>
      <c r="AB16" s="548">
        <v>269</v>
      </c>
      <c r="AC16" s="549">
        <v>137</v>
      </c>
      <c r="AD16" s="548">
        <v>242</v>
      </c>
      <c r="AE16" s="549">
        <v>132</v>
      </c>
      <c r="AF16" s="548">
        <v>219</v>
      </c>
      <c r="AG16" s="549">
        <v>93</v>
      </c>
      <c r="AH16" s="548">
        <v>185</v>
      </c>
      <c r="AI16" s="549">
        <v>81</v>
      </c>
      <c r="AJ16" s="548">
        <v>138</v>
      </c>
      <c r="AK16" s="549">
        <v>73</v>
      </c>
      <c r="AL16" s="548">
        <v>153</v>
      </c>
      <c r="AM16" s="549">
        <v>95</v>
      </c>
      <c r="AN16" s="548">
        <v>168</v>
      </c>
      <c r="AO16" s="551">
        <v>92</v>
      </c>
      <c r="AP16" s="548">
        <v>138</v>
      </c>
      <c r="AQ16" s="549">
        <v>104</v>
      </c>
      <c r="AR16" s="548">
        <v>127</v>
      </c>
      <c r="AS16" s="549">
        <v>74</v>
      </c>
      <c r="AT16" s="548">
        <v>165</v>
      </c>
      <c r="AU16" s="549">
        <v>95</v>
      </c>
      <c r="AV16" s="4"/>
      <c r="AW16" s="4"/>
      <c r="AX16" s="4">
        <v>127</v>
      </c>
      <c r="AY16" s="4">
        <v>74</v>
      </c>
      <c r="AZ16" s="4"/>
      <c r="BA16" s="4"/>
      <c r="BB16" s="4"/>
      <c r="BC16" s="4"/>
      <c r="BD16" s="4"/>
      <c r="BE16" s="4"/>
      <c r="BF16" s="4"/>
    </row>
    <row r="17" spans="1:58" ht="15.75" hidden="1" customHeight="1" thickBot="1" x14ac:dyDescent="0.25">
      <c r="A17" s="563" t="s">
        <v>911</v>
      </c>
      <c r="B17" s="564">
        <f t="shared" ref="B17:AE17" si="0">SUM(B5:B16)</f>
        <v>732</v>
      </c>
      <c r="C17" s="565">
        <f t="shared" si="0"/>
        <v>356</v>
      </c>
      <c r="D17" s="564">
        <f t="shared" si="0"/>
        <v>722</v>
      </c>
      <c r="E17" s="565">
        <f t="shared" si="0"/>
        <v>330</v>
      </c>
      <c r="F17" s="564">
        <f t="shared" si="0"/>
        <v>1085</v>
      </c>
      <c r="G17" s="565">
        <f t="shared" si="0"/>
        <v>541</v>
      </c>
      <c r="H17" s="564">
        <f t="shared" si="0"/>
        <v>1131</v>
      </c>
      <c r="I17" s="565">
        <f t="shared" si="0"/>
        <v>547</v>
      </c>
      <c r="J17" s="564">
        <f t="shared" si="0"/>
        <v>1504</v>
      </c>
      <c r="K17" s="565">
        <f t="shared" si="0"/>
        <v>710</v>
      </c>
      <c r="L17" s="564">
        <f t="shared" si="0"/>
        <v>1441</v>
      </c>
      <c r="M17" s="565">
        <f t="shared" si="0"/>
        <v>698</v>
      </c>
      <c r="N17" s="564">
        <f t="shared" si="0"/>
        <v>1344</v>
      </c>
      <c r="O17" s="565">
        <f t="shared" si="0"/>
        <v>651</v>
      </c>
      <c r="P17" s="564">
        <f t="shared" si="0"/>
        <v>1181</v>
      </c>
      <c r="Q17" s="565">
        <f t="shared" si="0"/>
        <v>649</v>
      </c>
      <c r="R17" s="564">
        <f t="shared" si="0"/>
        <v>1170</v>
      </c>
      <c r="S17" s="565">
        <f t="shared" si="0"/>
        <v>587</v>
      </c>
      <c r="T17" s="564">
        <f t="shared" si="0"/>
        <v>1328</v>
      </c>
      <c r="U17" s="566">
        <f t="shared" si="0"/>
        <v>624</v>
      </c>
      <c r="V17" s="564">
        <f t="shared" si="0"/>
        <v>1151</v>
      </c>
      <c r="W17" s="565">
        <f t="shared" si="0"/>
        <v>553</v>
      </c>
      <c r="X17" s="564">
        <f t="shared" si="0"/>
        <v>1292</v>
      </c>
      <c r="Y17" s="565">
        <f t="shared" si="0"/>
        <v>518</v>
      </c>
      <c r="Z17" s="564">
        <f t="shared" si="0"/>
        <v>1484</v>
      </c>
      <c r="AA17" s="565">
        <f t="shared" si="0"/>
        <v>561</v>
      </c>
      <c r="AB17" s="564">
        <f t="shared" si="0"/>
        <v>1389</v>
      </c>
      <c r="AC17" s="565">
        <f t="shared" si="0"/>
        <v>598</v>
      </c>
      <c r="AD17" s="564">
        <f t="shared" si="0"/>
        <v>1122</v>
      </c>
      <c r="AE17" s="565">
        <f t="shared" si="0"/>
        <v>498</v>
      </c>
      <c r="AF17" s="564">
        <f>SUM(AF5:AF16)</f>
        <v>1158</v>
      </c>
      <c r="AG17" s="565">
        <f>SUM(AG5:AG16)</f>
        <v>491</v>
      </c>
      <c r="AH17" s="564">
        <v>918</v>
      </c>
      <c r="AI17" s="565">
        <v>420</v>
      </c>
      <c r="AJ17" s="564">
        <f t="shared" ref="AJ17:AQ17" si="1">SUM(AJ5:AJ16)</f>
        <v>690</v>
      </c>
      <c r="AK17" s="565">
        <f t="shared" si="1"/>
        <v>303</v>
      </c>
      <c r="AL17" s="564">
        <f t="shared" si="1"/>
        <v>647</v>
      </c>
      <c r="AM17" s="565">
        <f t="shared" si="1"/>
        <v>349</v>
      </c>
      <c r="AN17" s="564">
        <f t="shared" si="1"/>
        <v>670</v>
      </c>
      <c r="AO17" s="566">
        <f t="shared" si="1"/>
        <v>306</v>
      </c>
      <c r="AP17" s="564">
        <f t="shared" si="1"/>
        <v>521</v>
      </c>
      <c r="AQ17" s="565">
        <f t="shared" si="1"/>
        <v>339</v>
      </c>
      <c r="AR17" s="564">
        <v>468</v>
      </c>
      <c r="AS17" s="565">
        <v>247</v>
      </c>
      <c r="AT17" s="564">
        <v>580</v>
      </c>
      <c r="AU17" s="565">
        <v>297</v>
      </c>
      <c r="AV17" s="4"/>
      <c r="AW17" s="4"/>
      <c r="AX17" s="4">
        <v>468</v>
      </c>
      <c r="AY17" s="4">
        <v>247</v>
      </c>
      <c r="AZ17" s="4"/>
      <c r="BA17" s="4"/>
      <c r="BB17" s="4"/>
      <c r="BC17" s="4"/>
      <c r="BD17" s="4"/>
      <c r="BE17" s="4"/>
      <c r="BF17" s="4"/>
    </row>
    <row r="18" spans="1:58" ht="15.75" hidden="1" customHeight="1" x14ac:dyDescent="0.2">
      <c r="A18" s="567" t="s">
        <v>962</v>
      </c>
      <c r="B18" s="568"/>
      <c r="C18" s="568"/>
      <c r="D18" s="568"/>
      <c r="E18" s="568"/>
      <c r="F18" s="568"/>
      <c r="G18" s="568"/>
      <c r="H18" s="568"/>
      <c r="I18" s="568"/>
      <c r="J18" s="568"/>
      <c r="K18" s="568"/>
      <c r="L18" s="568"/>
      <c r="M18" s="568"/>
      <c r="V18" s="526"/>
      <c r="X18" s="526"/>
    </row>
    <row r="19" spans="1:58" ht="15.75" hidden="1" customHeight="1" x14ac:dyDescent="0.2">
      <c r="A19" s="569"/>
      <c r="B19" s="568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V19" s="526"/>
      <c r="X19" s="526"/>
    </row>
    <row r="20" spans="1:58" ht="15.75" hidden="1" customHeight="1" x14ac:dyDescent="0.2">
      <c r="A20" s="569"/>
      <c r="B20" s="568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V20" s="526"/>
      <c r="X20" s="526"/>
    </row>
    <row r="21" spans="1:58" ht="15.75" hidden="1" customHeight="1" x14ac:dyDescent="0.2">
      <c r="A21" s="569"/>
      <c r="B21" s="568"/>
      <c r="C21" s="568"/>
      <c r="D21" s="568"/>
      <c r="E21" s="568"/>
      <c r="F21" s="568"/>
      <c r="G21" s="568"/>
      <c r="H21" s="568"/>
      <c r="I21" s="568"/>
      <c r="J21" s="568"/>
      <c r="K21" s="568"/>
      <c r="L21" s="568"/>
      <c r="M21" s="568"/>
      <c r="V21" s="526"/>
      <c r="X21" s="526"/>
      <c r="AB21" s="570"/>
    </row>
    <row r="22" spans="1:58" ht="15.75" hidden="1" customHeight="1" x14ac:dyDescent="0.2">
      <c r="A22" s="569"/>
      <c r="B22" s="568"/>
      <c r="C22" s="568"/>
      <c r="D22" s="568"/>
      <c r="E22" s="568"/>
      <c r="F22" s="568"/>
      <c r="G22" s="568"/>
      <c r="H22" s="568"/>
      <c r="I22" s="568"/>
      <c r="J22" s="568"/>
      <c r="K22" s="568"/>
      <c r="L22" s="568"/>
      <c r="M22" s="568"/>
      <c r="V22" s="526"/>
      <c r="X22" s="526"/>
      <c r="AB22" s="570"/>
    </row>
    <row r="23" spans="1:58" ht="15.75" hidden="1" customHeight="1" x14ac:dyDescent="0.2">
      <c r="A23" s="569"/>
      <c r="B23" s="568"/>
      <c r="C23" s="568"/>
      <c r="D23" s="568"/>
      <c r="E23" s="568"/>
      <c r="F23" s="568"/>
      <c r="G23" s="568"/>
      <c r="H23" s="568"/>
      <c r="I23" s="568"/>
      <c r="J23" s="568"/>
      <c r="K23" s="568"/>
      <c r="L23" s="568"/>
      <c r="M23" s="568"/>
      <c r="V23" s="526"/>
      <c r="X23" s="526"/>
      <c r="AB23" s="570"/>
    </row>
    <row r="24" spans="1:58" ht="15.75" hidden="1" customHeight="1" x14ac:dyDescent="0.2">
      <c r="A24" s="569"/>
      <c r="B24" s="568"/>
      <c r="C24" s="568"/>
      <c r="D24" s="568"/>
      <c r="E24" s="568"/>
      <c r="F24" s="568"/>
      <c r="G24" s="568"/>
      <c r="H24" s="568"/>
      <c r="I24" s="568"/>
      <c r="J24" s="568"/>
      <c r="K24" s="568"/>
      <c r="L24" s="568"/>
      <c r="M24" s="568"/>
      <c r="V24" s="526"/>
      <c r="X24" s="526"/>
      <c r="AB24" s="570"/>
    </row>
    <row r="25" spans="1:58" ht="15.75" hidden="1" customHeight="1" x14ac:dyDescent="0.2">
      <c r="A25" s="569"/>
      <c r="B25" s="568"/>
      <c r="C25" s="568"/>
      <c r="D25" s="568"/>
      <c r="E25" s="568"/>
      <c r="F25" s="568"/>
      <c r="G25" s="568"/>
      <c r="H25" s="568"/>
      <c r="I25" s="568"/>
      <c r="J25" s="568"/>
      <c r="K25" s="568"/>
      <c r="L25" s="568"/>
      <c r="M25" s="568"/>
      <c r="V25" s="526"/>
      <c r="X25" s="526"/>
      <c r="AB25" s="570"/>
    </row>
    <row r="26" spans="1:58" x14ac:dyDescent="0.2">
      <c r="A26" s="528" t="s">
        <v>963</v>
      </c>
      <c r="B26" s="528"/>
      <c r="C26" s="528"/>
      <c r="D26" s="528"/>
      <c r="E26" s="528"/>
      <c r="F26" s="528"/>
      <c r="G26" s="528"/>
      <c r="H26" s="528"/>
      <c r="I26" s="528"/>
      <c r="J26" s="528"/>
      <c r="K26" s="528"/>
      <c r="L26" s="528"/>
      <c r="M26" s="528"/>
      <c r="N26" s="528"/>
      <c r="O26" s="528"/>
      <c r="P26" s="528"/>
      <c r="Q26" s="528"/>
      <c r="R26" s="528"/>
      <c r="S26" s="528"/>
      <c r="T26" s="528"/>
      <c r="U26" s="528"/>
      <c r="V26" s="528"/>
      <c r="W26" s="528"/>
      <c r="X26" s="528"/>
      <c r="Y26" s="528"/>
      <c r="Z26" s="528"/>
      <c r="AA26" s="528"/>
      <c r="AB26" s="528"/>
      <c r="AC26" s="528"/>
      <c r="AD26" s="528"/>
      <c r="AE26" s="528"/>
      <c r="AF26" s="528"/>
      <c r="AG26" s="528"/>
      <c r="AH26" s="528"/>
      <c r="AI26" s="528"/>
      <c r="AJ26" s="528"/>
      <c r="AK26" s="528"/>
      <c r="AL26" s="528"/>
      <c r="AM26" s="528"/>
      <c r="AN26" s="528"/>
      <c r="AO26" s="528"/>
      <c r="AP26" s="528"/>
      <c r="AQ26" s="528"/>
      <c r="AR26" s="528"/>
      <c r="AS26" s="528"/>
    </row>
    <row r="27" spans="1:58" ht="13.5" thickBot="1" x14ac:dyDescent="0.25">
      <c r="A27" s="571"/>
      <c r="B27" s="571"/>
      <c r="C27" s="571"/>
      <c r="D27" s="571"/>
      <c r="E27" s="571"/>
      <c r="F27" s="571"/>
      <c r="G27" s="571"/>
      <c r="H27" s="571"/>
      <c r="I27" s="571"/>
      <c r="J27" s="571"/>
      <c r="K27" s="571"/>
      <c r="L27" s="571"/>
      <c r="M27" s="571"/>
      <c r="N27" s="571"/>
      <c r="O27" s="571"/>
      <c r="P27" s="571"/>
      <c r="Q27" s="571"/>
      <c r="R27" s="571"/>
      <c r="S27" s="571"/>
      <c r="T27" s="571"/>
      <c r="U27" s="571"/>
      <c r="V27" s="571"/>
      <c r="W27" s="571"/>
      <c r="X27" s="571"/>
      <c r="Y27" s="571"/>
      <c r="Z27" s="571"/>
      <c r="AA27" s="571"/>
      <c r="AB27" s="571"/>
      <c r="AC27" s="571"/>
      <c r="AD27" s="571"/>
      <c r="AE27" s="571"/>
      <c r="AF27" s="571"/>
      <c r="AG27" s="571"/>
    </row>
    <row r="28" spans="1:58" ht="22.5" customHeight="1" thickBot="1" x14ac:dyDescent="0.25">
      <c r="A28" s="1242" t="s">
        <v>261</v>
      </c>
      <c r="B28" s="1240" t="s">
        <v>499</v>
      </c>
      <c r="C28" s="1241"/>
      <c r="D28" s="1240" t="s">
        <v>500</v>
      </c>
      <c r="E28" s="1241"/>
      <c r="F28" s="1240" t="s">
        <v>501</v>
      </c>
      <c r="G28" s="1241"/>
      <c r="H28" s="1240" t="s">
        <v>502</v>
      </c>
      <c r="I28" s="1241"/>
      <c r="J28" s="1240" t="s">
        <v>503</v>
      </c>
      <c r="K28" s="1241"/>
      <c r="L28" s="1240" t="s">
        <v>504</v>
      </c>
      <c r="M28" s="1241"/>
      <c r="N28" s="1240" t="s">
        <v>505</v>
      </c>
      <c r="O28" s="1241"/>
      <c r="P28" s="1240" t="s">
        <v>506</v>
      </c>
      <c r="Q28" s="1241"/>
      <c r="R28" s="1240" t="s">
        <v>507</v>
      </c>
      <c r="S28" s="1241"/>
      <c r="T28" s="1240" t="s">
        <v>508</v>
      </c>
      <c r="U28" s="1244"/>
      <c r="V28" s="1240" t="s">
        <v>509</v>
      </c>
      <c r="W28" s="1241"/>
      <c r="X28" s="1240" t="s">
        <v>510</v>
      </c>
      <c r="Y28" s="1241"/>
      <c r="Z28" s="1245" t="s">
        <v>511</v>
      </c>
      <c r="AA28" s="1246"/>
      <c r="AB28" s="1245" t="s">
        <v>3</v>
      </c>
      <c r="AC28" s="1246"/>
      <c r="AD28" s="1245" t="s">
        <v>4</v>
      </c>
      <c r="AE28" s="1246"/>
      <c r="AF28" s="1245" t="s">
        <v>5</v>
      </c>
      <c r="AG28" s="1246"/>
      <c r="AH28" s="1245" t="s">
        <v>6</v>
      </c>
      <c r="AI28" s="1246"/>
      <c r="AJ28" s="1245" t="s">
        <v>7</v>
      </c>
      <c r="AK28" s="1246"/>
      <c r="AL28" s="1245" t="s">
        <v>8</v>
      </c>
      <c r="AM28" s="1246"/>
      <c r="AN28" s="1245" t="s">
        <v>9</v>
      </c>
      <c r="AO28" s="1247"/>
      <c r="AP28" s="1245" t="s">
        <v>10</v>
      </c>
      <c r="AQ28" s="1246"/>
      <c r="AR28" s="1245" t="s">
        <v>11</v>
      </c>
      <c r="AS28" s="1246"/>
      <c r="AT28" s="1245" t="s">
        <v>12</v>
      </c>
      <c r="AU28" s="1246"/>
    </row>
    <row r="29" spans="1:58" ht="22.5" customHeight="1" thickBot="1" x14ac:dyDescent="0.25">
      <c r="A29" s="1243"/>
      <c r="B29" s="534" t="s">
        <v>13</v>
      </c>
      <c r="C29" s="535" t="s">
        <v>14</v>
      </c>
      <c r="D29" s="534" t="s">
        <v>13</v>
      </c>
      <c r="E29" s="535" t="s">
        <v>14</v>
      </c>
      <c r="F29" s="534" t="s">
        <v>13</v>
      </c>
      <c r="G29" s="535" t="s">
        <v>14</v>
      </c>
      <c r="H29" s="534" t="s">
        <v>13</v>
      </c>
      <c r="I29" s="535" t="s">
        <v>14</v>
      </c>
      <c r="J29" s="534" t="s">
        <v>13</v>
      </c>
      <c r="K29" s="535" t="s">
        <v>14</v>
      </c>
      <c r="L29" s="534" t="s">
        <v>13</v>
      </c>
      <c r="M29" s="535" t="s">
        <v>14</v>
      </c>
      <c r="N29" s="534" t="s">
        <v>13</v>
      </c>
      <c r="O29" s="535" t="s">
        <v>14</v>
      </c>
      <c r="P29" s="534" t="s">
        <v>13</v>
      </c>
      <c r="Q29" s="535" t="s">
        <v>14</v>
      </c>
      <c r="R29" s="534" t="s">
        <v>13</v>
      </c>
      <c r="S29" s="535" t="s">
        <v>14</v>
      </c>
      <c r="T29" s="534" t="s">
        <v>13</v>
      </c>
      <c r="U29" s="536" t="s">
        <v>14</v>
      </c>
      <c r="V29" s="534" t="s">
        <v>13</v>
      </c>
      <c r="W29" s="535" t="s">
        <v>14</v>
      </c>
      <c r="X29" s="534" t="s">
        <v>13</v>
      </c>
      <c r="Y29" s="535" t="s">
        <v>14</v>
      </c>
      <c r="Z29" s="572" t="s">
        <v>13</v>
      </c>
      <c r="AA29" s="573" t="s">
        <v>14</v>
      </c>
      <c r="AB29" s="534" t="s">
        <v>13</v>
      </c>
      <c r="AC29" s="535" t="s">
        <v>14</v>
      </c>
      <c r="AD29" s="534" t="s">
        <v>13</v>
      </c>
      <c r="AE29" s="535" t="s">
        <v>14</v>
      </c>
      <c r="AF29" s="534" t="s">
        <v>13</v>
      </c>
      <c r="AG29" s="535" t="s">
        <v>14</v>
      </c>
      <c r="AH29" s="534" t="s">
        <v>13</v>
      </c>
      <c r="AI29" s="535" t="s">
        <v>14</v>
      </c>
      <c r="AJ29" s="534" t="s">
        <v>13</v>
      </c>
      <c r="AK29" s="535" t="s">
        <v>14</v>
      </c>
      <c r="AL29" s="534" t="s">
        <v>13</v>
      </c>
      <c r="AM29" s="535" t="s">
        <v>14</v>
      </c>
      <c r="AN29" s="534" t="s">
        <v>13</v>
      </c>
      <c r="AO29" s="536" t="s">
        <v>14</v>
      </c>
      <c r="AP29" s="574" t="s">
        <v>13</v>
      </c>
      <c r="AQ29" s="575" t="s">
        <v>14</v>
      </c>
      <c r="AR29" s="574" t="s">
        <v>13</v>
      </c>
      <c r="AS29" s="575" t="s">
        <v>14</v>
      </c>
      <c r="AT29" s="574" t="s">
        <v>13</v>
      </c>
      <c r="AU29" s="575" t="s">
        <v>14</v>
      </c>
    </row>
    <row r="30" spans="1:58" ht="15.75" customHeight="1" x14ac:dyDescent="0.2">
      <c r="A30" s="542" t="s">
        <v>964</v>
      </c>
      <c r="B30" s="543">
        <v>21</v>
      </c>
      <c r="C30" s="544">
        <v>5</v>
      </c>
      <c r="D30" s="543">
        <f t="shared" ref="D30:AC39" si="2">D5</f>
        <v>18</v>
      </c>
      <c r="E30" s="545">
        <f t="shared" si="2"/>
        <v>5</v>
      </c>
      <c r="F30" s="543">
        <f t="shared" si="2"/>
        <v>29</v>
      </c>
      <c r="G30" s="544">
        <f t="shared" si="2"/>
        <v>15</v>
      </c>
      <c r="H30" s="543">
        <f t="shared" si="2"/>
        <v>15</v>
      </c>
      <c r="I30" s="544">
        <f t="shared" si="2"/>
        <v>8</v>
      </c>
      <c r="J30" s="543">
        <f t="shared" si="2"/>
        <v>23</v>
      </c>
      <c r="K30" s="544">
        <f t="shared" si="2"/>
        <v>17</v>
      </c>
      <c r="L30" s="543">
        <f t="shared" si="2"/>
        <v>30</v>
      </c>
      <c r="M30" s="544">
        <f t="shared" si="2"/>
        <v>12</v>
      </c>
      <c r="N30" s="543">
        <f t="shared" si="2"/>
        <v>19</v>
      </c>
      <c r="O30" s="544">
        <f t="shared" si="2"/>
        <v>14</v>
      </c>
      <c r="P30" s="543">
        <f t="shared" si="2"/>
        <v>33</v>
      </c>
      <c r="Q30" s="544">
        <f t="shared" si="2"/>
        <v>10</v>
      </c>
      <c r="R30" s="543">
        <f t="shared" si="2"/>
        <v>41</v>
      </c>
      <c r="S30" s="544">
        <f t="shared" si="2"/>
        <v>17</v>
      </c>
      <c r="T30" s="543">
        <f t="shared" si="2"/>
        <v>25</v>
      </c>
      <c r="U30" s="546">
        <f t="shared" si="2"/>
        <v>14</v>
      </c>
      <c r="V30" s="543">
        <f t="shared" si="2"/>
        <v>34</v>
      </c>
      <c r="W30" s="544">
        <f t="shared" si="2"/>
        <v>19</v>
      </c>
      <c r="X30" s="543">
        <f t="shared" si="2"/>
        <v>39</v>
      </c>
      <c r="Y30" s="544">
        <f t="shared" si="2"/>
        <v>18</v>
      </c>
      <c r="Z30" s="546">
        <f t="shared" si="2"/>
        <v>47</v>
      </c>
      <c r="AA30" s="545">
        <f t="shared" si="2"/>
        <v>18</v>
      </c>
      <c r="AB30" s="543">
        <f t="shared" si="2"/>
        <v>54</v>
      </c>
      <c r="AC30" s="544">
        <f t="shared" si="2"/>
        <v>19</v>
      </c>
      <c r="AD30" s="543">
        <v>36</v>
      </c>
      <c r="AE30" s="544">
        <v>18</v>
      </c>
      <c r="AF30" s="543">
        <v>40</v>
      </c>
      <c r="AG30" s="544">
        <v>23</v>
      </c>
      <c r="AH30" s="543">
        <v>40</v>
      </c>
      <c r="AI30" s="544">
        <v>21</v>
      </c>
      <c r="AJ30" s="543">
        <v>32</v>
      </c>
      <c r="AK30" s="544">
        <v>11</v>
      </c>
      <c r="AL30" s="543">
        <v>30</v>
      </c>
      <c r="AM30" s="544">
        <v>14</v>
      </c>
      <c r="AN30" s="543">
        <f t="shared" ref="AN30:AO42" si="3">AN5</f>
        <v>15</v>
      </c>
      <c r="AO30" s="546">
        <f t="shared" si="3"/>
        <v>8</v>
      </c>
      <c r="AP30" s="543">
        <v>8</v>
      </c>
      <c r="AQ30" s="544">
        <v>6</v>
      </c>
      <c r="AR30" s="543">
        <v>15</v>
      </c>
      <c r="AS30" s="544">
        <v>4</v>
      </c>
      <c r="AT30" s="543">
        <v>30</v>
      </c>
      <c r="AU30" s="544">
        <v>10</v>
      </c>
    </row>
    <row r="31" spans="1:58" ht="15.75" customHeight="1" x14ac:dyDescent="0.2">
      <c r="A31" s="547" t="s">
        <v>965</v>
      </c>
      <c r="B31" s="548">
        <v>12</v>
      </c>
      <c r="C31" s="549">
        <v>7</v>
      </c>
      <c r="D31" s="548">
        <f t="shared" si="2"/>
        <v>17</v>
      </c>
      <c r="E31" s="550">
        <f t="shared" si="2"/>
        <v>12</v>
      </c>
      <c r="F31" s="548">
        <f t="shared" si="2"/>
        <v>23</v>
      </c>
      <c r="G31" s="549">
        <f t="shared" si="2"/>
        <v>9</v>
      </c>
      <c r="H31" s="548">
        <f t="shared" si="2"/>
        <v>19</v>
      </c>
      <c r="I31" s="549">
        <f t="shared" si="2"/>
        <v>13</v>
      </c>
      <c r="J31" s="548">
        <f t="shared" si="2"/>
        <v>23</v>
      </c>
      <c r="K31" s="549">
        <f t="shared" si="2"/>
        <v>13</v>
      </c>
      <c r="L31" s="548">
        <f t="shared" si="2"/>
        <v>42</v>
      </c>
      <c r="M31" s="549">
        <f t="shared" si="2"/>
        <v>25</v>
      </c>
      <c r="N31" s="548">
        <f t="shared" si="2"/>
        <v>30</v>
      </c>
      <c r="O31" s="549">
        <f t="shared" si="2"/>
        <v>10</v>
      </c>
      <c r="P31" s="548">
        <f t="shared" si="2"/>
        <v>9</v>
      </c>
      <c r="Q31" s="549">
        <f t="shared" si="2"/>
        <v>6</v>
      </c>
      <c r="R31" s="548">
        <f t="shared" si="2"/>
        <v>10</v>
      </c>
      <c r="S31" s="549">
        <f t="shared" si="2"/>
        <v>9</v>
      </c>
      <c r="T31" s="548">
        <f t="shared" si="2"/>
        <v>8</v>
      </c>
      <c r="U31" s="551">
        <f t="shared" si="2"/>
        <v>1</v>
      </c>
      <c r="V31" s="548">
        <f t="shared" si="2"/>
        <v>9</v>
      </c>
      <c r="W31" s="549">
        <f t="shared" si="2"/>
        <v>0</v>
      </c>
      <c r="X31" s="548">
        <f t="shared" si="2"/>
        <v>37</v>
      </c>
      <c r="Y31" s="549">
        <f t="shared" si="2"/>
        <v>24</v>
      </c>
      <c r="Z31" s="551">
        <f t="shared" si="2"/>
        <v>23</v>
      </c>
      <c r="AA31" s="550">
        <f t="shared" si="2"/>
        <v>12</v>
      </c>
      <c r="AB31" s="548">
        <f t="shared" si="2"/>
        <v>20</v>
      </c>
      <c r="AC31" s="549">
        <f t="shared" si="2"/>
        <v>14</v>
      </c>
      <c r="AD31" s="548">
        <v>18</v>
      </c>
      <c r="AE31" s="549">
        <v>10</v>
      </c>
      <c r="AF31" s="548">
        <v>7</v>
      </c>
      <c r="AG31" s="549">
        <v>2</v>
      </c>
      <c r="AH31" s="548">
        <v>6</v>
      </c>
      <c r="AI31" s="549">
        <v>10</v>
      </c>
      <c r="AJ31" s="548">
        <v>7</v>
      </c>
      <c r="AK31" s="549">
        <v>4</v>
      </c>
      <c r="AL31" s="548">
        <v>9</v>
      </c>
      <c r="AM31" s="549">
        <v>6</v>
      </c>
      <c r="AN31" s="548">
        <f t="shared" si="3"/>
        <v>5</v>
      </c>
      <c r="AO31" s="551">
        <f t="shared" si="3"/>
        <v>2</v>
      </c>
      <c r="AP31" s="548">
        <v>4</v>
      </c>
      <c r="AQ31" s="549">
        <v>4</v>
      </c>
      <c r="AR31" s="548">
        <v>6</v>
      </c>
      <c r="AS31" s="549">
        <v>2</v>
      </c>
      <c r="AT31" s="548">
        <v>8</v>
      </c>
      <c r="AU31" s="549">
        <v>5</v>
      </c>
    </row>
    <row r="32" spans="1:58" ht="15.75" customHeight="1" x14ac:dyDescent="0.2">
      <c r="A32" s="547" t="s">
        <v>966</v>
      </c>
      <c r="B32" s="548">
        <v>18</v>
      </c>
      <c r="C32" s="549">
        <v>12</v>
      </c>
      <c r="D32" s="548">
        <f t="shared" si="2"/>
        <v>23</v>
      </c>
      <c r="E32" s="550">
        <f t="shared" si="2"/>
        <v>17</v>
      </c>
      <c r="F32" s="548">
        <f t="shared" si="2"/>
        <v>32</v>
      </c>
      <c r="G32" s="549">
        <f t="shared" si="2"/>
        <v>8</v>
      </c>
      <c r="H32" s="548">
        <f t="shared" si="2"/>
        <v>15</v>
      </c>
      <c r="I32" s="549">
        <f t="shared" si="2"/>
        <v>7</v>
      </c>
      <c r="J32" s="548">
        <f t="shared" si="2"/>
        <v>26</v>
      </c>
      <c r="K32" s="549">
        <f t="shared" si="2"/>
        <v>11</v>
      </c>
      <c r="L32" s="548">
        <f t="shared" si="2"/>
        <v>29</v>
      </c>
      <c r="M32" s="549">
        <f t="shared" si="2"/>
        <v>18</v>
      </c>
      <c r="N32" s="548">
        <f t="shared" si="2"/>
        <v>24</v>
      </c>
      <c r="O32" s="549">
        <f t="shared" si="2"/>
        <v>4</v>
      </c>
      <c r="P32" s="548">
        <f t="shared" si="2"/>
        <v>25</v>
      </c>
      <c r="Q32" s="549">
        <f t="shared" si="2"/>
        <v>11</v>
      </c>
      <c r="R32" s="548">
        <f t="shared" si="2"/>
        <v>9</v>
      </c>
      <c r="S32" s="549">
        <f t="shared" si="2"/>
        <v>4</v>
      </c>
      <c r="T32" s="548">
        <f t="shared" si="2"/>
        <v>33</v>
      </c>
      <c r="U32" s="551">
        <f t="shared" si="2"/>
        <v>8</v>
      </c>
      <c r="V32" s="548">
        <f t="shared" si="2"/>
        <v>19</v>
      </c>
      <c r="W32" s="549">
        <f t="shared" si="2"/>
        <v>8</v>
      </c>
      <c r="X32" s="548">
        <f t="shared" si="2"/>
        <v>27</v>
      </c>
      <c r="Y32" s="549">
        <f t="shared" si="2"/>
        <v>6</v>
      </c>
      <c r="Z32" s="551">
        <f t="shared" si="2"/>
        <v>15</v>
      </c>
      <c r="AA32" s="550">
        <f t="shared" si="2"/>
        <v>6</v>
      </c>
      <c r="AB32" s="548">
        <f t="shared" si="2"/>
        <v>16</v>
      </c>
      <c r="AC32" s="549">
        <f t="shared" si="2"/>
        <v>6</v>
      </c>
      <c r="AD32" s="548">
        <v>15</v>
      </c>
      <c r="AE32" s="549">
        <v>7</v>
      </c>
      <c r="AF32" s="548">
        <v>19</v>
      </c>
      <c r="AG32" s="549">
        <v>8</v>
      </c>
      <c r="AH32" s="548">
        <v>16</v>
      </c>
      <c r="AI32" s="549">
        <v>8</v>
      </c>
      <c r="AJ32" s="548">
        <v>11</v>
      </c>
      <c r="AK32" s="549">
        <v>3</v>
      </c>
      <c r="AL32" s="548">
        <v>7</v>
      </c>
      <c r="AM32" s="549">
        <v>3</v>
      </c>
      <c r="AN32" s="548">
        <f t="shared" si="3"/>
        <v>6</v>
      </c>
      <c r="AO32" s="551">
        <f t="shared" si="3"/>
        <v>1</v>
      </c>
      <c r="AP32" s="548">
        <v>4</v>
      </c>
      <c r="AQ32" s="549">
        <v>3</v>
      </c>
      <c r="AR32" s="548">
        <v>4</v>
      </c>
      <c r="AS32" s="549">
        <v>2</v>
      </c>
      <c r="AT32" s="548">
        <v>9</v>
      </c>
      <c r="AU32" s="549">
        <v>4</v>
      </c>
    </row>
    <row r="33" spans="1:47" ht="15.75" customHeight="1" x14ac:dyDescent="0.2">
      <c r="A33" s="547" t="s">
        <v>967</v>
      </c>
      <c r="B33" s="548">
        <v>81</v>
      </c>
      <c r="C33" s="549">
        <v>52</v>
      </c>
      <c r="D33" s="548">
        <f t="shared" si="2"/>
        <v>49</v>
      </c>
      <c r="E33" s="550">
        <f t="shared" si="2"/>
        <v>29</v>
      </c>
      <c r="F33" s="548">
        <f t="shared" si="2"/>
        <v>69</v>
      </c>
      <c r="G33" s="549">
        <f t="shared" si="2"/>
        <v>34</v>
      </c>
      <c r="H33" s="548">
        <f t="shared" si="2"/>
        <v>47</v>
      </c>
      <c r="I33" s="549">
        <f t="shared" si="2"/>
        <v>21</v>
      </c>
      <c r="J33" s="548">
        <f t="shared" si="2"/>
        <v>51</v>
      </c>
      <c r="K33" s="549">
        <f t="shared" si="2"/>
        <v>30</v>
      </c>
      <c r="L33" s="548">
        <f t="shared" si="2"/>
        <v>43</v>
      </c>
      <c r="M33" s="549">
        <f t="shared" si="2"/>
        <v>26</v>
      </c>
      <c r="N33" s="548">
        <f t="shared" si="2"/>
        <v>39</v>
      </c>
      <c r="O33" s="549">
        <f t="shared" si="2"/>
        <v>27</v>
      </c>
      <c r="P33" s="548">
        <f t="shared" si="2"/>
        <v>43</v>
      </c>
      <c r="Q33" s="549">
        <f t="shared" si="2"/>
        <v>30</v>
      </c>
      <c r="R33" s="548">
        <f t="shared" si="2"/>
        <v>35</v>
      </c>
      <c r="S33" s="549">
        <f t="shared" si="2"/>
        <v>24</v>
      </c>
      <c r="T33" s="548">
        <f t="shared" si="2"/>
        <v>37</v>
      </c>
      <c r="U33" s="551">
        <f t="shared" si="2"/>
        <v>22</v>
      </c>
      <c r="V33" s="548">
        <f t="shared" si="2"/>
        <v>42</v>
      </c>
      <c r="W33" s="549">
        <f t="shared" si="2"/>
        <v>30</v>
      </c>
      <c r="X33" s="548">
        <f t="shared" si="2"/>
        <v>46</v>
      </c>
      <c r="Y33" s="549">
        <f t="shared" si="2"/>
        <v>30</v>
      </c>
      <c r="Z33" s="551">
        <f t="shared" si="2"/>
        <v>77</v>
      </c>
      <c r="AA33" s="550">
        <f t="shared" si="2"/>
        <v>37</v>
      </c>
      <c r="AB33" s="548">
        <f t="shared" si="2"/>
        <v>63</v>
      </c>
      <c r="AC33" s="549">
        <f t="shared" si="2"/>
        <v>37</v>
      </c>
      <c r="AD33" s="548">
        <v>64</v>
      </c>
      <c r="AE33" s="549">
        <v>25</v>
      </c>
      <c r="AF33" s="548">
        <v>62</v>
      </c>
      <c r="AG33" s="549">
        <v>31</v>
      </c>
      <c r="AH33" s="548">
        <v>61</v>
      </c>
      <c r="AI33" s="549">
        <v>21</v>
      </c>
      <c r="AJ33" s="548">
        <v>55</v>
      </c>
      <c r="AK33" s="549">
        <v>33</v>
      </c>
      <c r="AL33" s="548">
        <v>44</v>
      </c>
      <c r="AM33" s="549">
        <v>26</v>
      </c>
      <c r="AN33" s="548">
        <f t="shared" si="3"/>
        <v>42</v>
      </c>
      <c r="AO33" s="551">
        <f t="shared" si="3"/>
        <v>25</v>
      </c>
      <c r="AP33" s="548">
        <v>30</v>
      </c>
      <c r="AQ33" s="549">
        <v>25</v>
      </c>
      <c r="AR33" s="548">
        <v>36</v>
      </c>
      <c r="AS33" s="549">
        <v>19</v>
      </c>
      <c r="AT33" s="548">
        <v>36</v>
      </c>
      <c r="AU33" s="549">
        <v>21</v>
      </c>
    </row>
    <row r="34" spans="1:47" ht="15.75" customHeight="1" x14ac:dyDescent="0.2">
      <c r="A34" s="547" t="s">
        <v>968</v>
      </c>
      <c r="B34" s="548">
        <v>131</v>
      </c>
      <c r="C34" s="549">
        <v>48</v>
      </c>
      <c r="D34" s="548">
        <f t="shared" si="2"/>
        <v>104</v>
      </c>
      <c r="E34" s="550">
        <f t="shared" si="2"/>
        <v>32</v>
      </c>
      <c r="F34" s="548">
        <f t="shared" si="2"/>
        <v>224</v>
      </c>
      <c r="G34" s="549">
        <f t="shared" si="2"/>
        <v>108</v>
      </c>
      <c r="H34" s="548">
        <f t="shared" si="2"/>
        <v>221</v>
      </c>
      <c r="I34" s="549">
        <f t="shared" si="2"/>
        <v>116</v>
      </c>
      <c r="J34" s="548">
        <f t="shared" si="2"/>
        <v>249</v>
      </c>
      <c r="K34" s="549">
        <f t="shared" si="2"/>
        <v>119</v>
      </c>
      <c r="L34" s="548">
        <f t="shared" si="2"/>
        <v>249</v>
      </c>
      <c r="M34" s="549">
        <f t="shared" si="2"/>
        <v>110</v>
      </c>
      <c r="N34" s="548">
        <f t="shared" si="2"/>
        <v>272</v>
      </c>
      <c r="O34" s="549">
        <f t="shared" si="2"/>
        <v>132</v>
      </c>
      <c r="P34" s="548">
        <f t="shared" si="2"/>
        <v>220</v>
      </c>
      <c r="Q34" s="549">
        <f t="shared" si="2"/>
        <v>100</v>
      </c>
      <c r="R34" s="548">
        <f t="shared" si="2"/>
        <v>211</v>
      </c>
      <c r="S34" s="549">
        <f t="shared" si="2"/>
        <v>89</v>
      </c>
      <c r="T34" s="548">
        <f t="shared" si="2"/>
        <v>289</v>
      </c>
      <c r="U34" s="551">
        <f t="shared" si="2"/>
        <v>136</v>
      </c>
      <c r="V34" s="548">
        <f t="shared" si="2"/>
        <v>257</v>
      </c>
      <c r="W34" s="549">
        <f t="shared" si="2"/>
        <v>121</v>
      </c>
      <c r="X34" s="548">
        <f t="shared" si="2"/>
        <v>323</v>
      </c>
      <c r="Y34" s="549">
        <f t="shared" si="2"/>
        <v>101</v>
      </c>
      <c r="Z34" s="551">
        <f t="shared" si="2"/>
        <v>318</v>
      </c>
      <c r="AA34" s="550">
        <f t="shared" si="2"/>
        <v>125</v>
      </c>
      <c r="AB34" s="548">
        <f t="shared" si="2"/>
        <v>359</v>
      </c>
      <c r="AC34" s="549">
        <f t="shared" si="2"/>
        <v>130</v>
      </c>
      <c r="AD34" s="548">
        <v>271</v>
      </c>
      <c r="AE34" s="549">
        <v>120</v>
      </c>
      <c r="AF34" s="548">
        <v>342</v>
      </c>
      <c r="AG34" s="549">
        <v>109</v>
      </c>
      <c r="AH34" s="548">
        <v>270</v>
      </c>
      <c r="AI34" s="549">
        <v>116</v>
      </c>
      <c r="AJ34" s="548">
        <v>218</v>
      </c>
      <c r="AK34" s="549">
        <v>84</v>
      </c>
      <c r="AL34" s="548">
        <v>169</v>
      </c>
      <c r="AM34" s="549">
        <v>95</v>
      </c>
      <c r="AN34" s="548">
        <f t="shared" si="3"/>
        <v>171</v>
      </c>
      <c r="AO34" s="551">
        <f t="shared" si="3"/>
        <v>51</v>
      </c>
      <c r="AP34" s="548">
        <v>145</v>
      </c>
      <c r="AQ34" s="549">
        <v>94</v>
      </c>
      <c r="AR34" s="548">
        <v>110</v>
      </c>
      <c r="AS34" s="549">
        <v>64</v>
      </c>
      <c r="AT34" s="548">
        <v>152</v>
      </c>
      <c r="AU34" s="549">
        <v>79</v>
      </c>
    </row>
    <row r="35" spans="1:47" ht="15.75" customHeight="1" x14ac:dyDescent="0.2">
      <c r="A35" s="547" t="s">
        <v>969</v>
      </c>
      <c r="B35" s="548">
        <v>31</v>
      </c>
      <c r="C35" s="549">
        <v>9</v>
      </c>
      <c r="D35" s="548">
        <f t="shared" si="2"/>
        <v>33</v>
      </c>
      <c r="E35" s="550">
        <f t="shared" si="2"/>
        <v>9</v>
      </c>
      <c r="F35" s="548">
        <f t="shared" si="2"/>
        <v>59</v>
      </c>
      <c r="G35" s="549">
        <f t="shared" si="2"/>
        <v>18</v>
      </c>
      <c r="H35" s="548">
        <f t="shared" si="2"/>
        <v>68</v>
      </c>
      <c r="I35" s="549">
        <f t="shared" si="2"/>
        <v>16</v>
      </c>
      <c r="J35" s="548">
        <f t="shared" si="2"/>
        <v>54</v>
      </c>
      <c r="K35" s="549">
        <f t="shared" si="2"/>
        <v>36</v>
      </c>
      <c r="L35" s="548">
        <f t="shared" si="2"/>
        <v>54</v>
      </c>
      <c r="M35" s="549">
        <f t="shared" si="2"/>
        <v>22</v>
      </c>
      <c r="N35" s="548">
        <f t="shared" si="2"/>
        <v>62</v>
      </c>
      <c r="O35" s="549">
        <f t="shared" si="2"/>
        <v>19</v>
      </c>
      <c r="P35" s="548">
        <f t="shared" si="2"/>
        <v>54</v>
      </c>
      <c r="Q35" s="549">
        <f t="shared" si="2"/>
        <v>30</v>
      </c>
      <c r="R35" s="548">
        <f t="shared" si="2"/>
        <v>69</v>
      </c>
      <c r="S35" s="549">
        <f t="shared" si="2"/>
        <v>20</v>
      </c>
      <c r="T35" s="548">
        <f t="shared" si="2"/>
        <v>101</v>
      </c>
      <c r="U35" s="551">
        <f t="shared" si="2"/>
        <v>52</v>
      </c>
      <c r="V35" s="548">
        <f t="shared" si="2"/>
        <v>91</v>
      </c>
      <c r="W35" s="549">
        <f t="shared" si="2"/>
        <v>33</v>
      </c>
      <c r="X35" s="548">
        <f t="shared" si="2"/>
        <v>79</v>
      </c>
      <c r="Y35" s="549">
        <f t="shared" si="2"/>
        <v>41</v>
      </c>
      <c r="Z35" s="551">
        <f t="shared" si="2"/>
        <v>90</v>
      </c>
      <c r="AA35" s="550">
        <f t="shared" si="2"/>
        <v>23</v>
      </c>
      <c r="AB35" s="548">
        <f t="shared" si="2"/>
        <v>70</v>
      </c>
      <c r="AC35" s="549">
        <f t="shared" si="2"/>
        <v>34</v>
      </c>
      <c r="AD35" s="548">
        <v>46</v>
      </c>
      <c r="AE35" s="549">
        <v>20</v>
      </c>
      <c r="AF35" s="548">
        <v>43</v>
      </c>
      <c r="AG35" s="549">
        <v>11</v>
      </c>
      <c r="AH35" s="548">
        <v>48</v>
      </c>
      <c r="AI35" s="549">
        <v>16</v>
      </c>
      <c r="AJ35" s="548">
        <v>23</v>
      </c>
      <c r="AK35" s="549">
        <v>16</v>
      </c>
      <c r="AL35" s="548">
        <v>34</v>
      </c>
      <c r="AM35" s="549">
        <v>11</v>
      </c>
      <c r="AN35" s="548">
        <f t="shared" si="3"/>
        <v>27</v>
      </c>
      <c r="AO35" s="551">
        <f t="shared" si="3"/>
        <v>11</v>
      </c>
      <c r="AP35" s="548">
        <v>47</v>
      </c>
      <c r="AQ35" s="549">
        <v>10</v>
      </c>
      <c r="AR35" s="548">
        <v>39</v>
      </c>
      <c r="AS35" s="549">
        <v>15</v>
      </c>
      <c r="AT35" s="548">
        <v>51</v>
      </c>
      <c r="AU35" s="549">
        <v>24</v>
      </c>
    </row>
    <row r="36" spans="1:47" ht="15.75" customHeight="1" x14ac:dyDescent="0.2">
      <c r="A36" s="547" t="s">
        <v>970</v>
      </c>
      <c r="B36" s="548">
        <v>31</v>
      </c>
      <c r="C36" s="549">
        <v>11</v>
      </c>
      <c r="D36" s="548">
        <f t="shared" si="2"/>
        <v>24</v>
      </c>
      <c r="E36" s="550">
        <f t="shared" si="2"/>
        <v>8</v>
      </c>
      <c r="F36" s="548">
        <f t="shared" si="2"/>
        <v>45</v>
      </c>
      <c r="G36" s="549">
        <f t="shared" si="2"/>
        <v>20</v>
      </c>
      <c r="H36" s="548">
        <f t="shared" si="2"/>
        <v>73</v>
      </c>
      <c r="I36" s="549">
        <f t="shared" si="2"/>
        <v>32</v>
      </c>
      <c r="J36" s="548">
        <f t="shared" si="2"/>
        <v>94</v>
      </c>
      <c r="K36" s="549">
        <f t="shared" si="2"/>
        <v>36</v>
      </c>
      <c r="L36" s="548">
        <f t="shared" si="2"/>
        <v>92</v>
      </c>
      <c r="M36" s="549">
        <f t="shared" si="2"/>
        <v>24</v>
      </c>
      <c r="N36" s="548">
        <f t="shared" si="2"/>
        <v>65</v>
      </c>
      <c r="O36" s="549">
        <f t="shared" si="2"/>
        <v>19</v>
      </c>
      <c r="P36" s="548">
        <f t="shared" si="2"/>
        <v>73</v>
      </c>
      <c r="Q36" s="549">
        <f t="shared" si="2"/>
        <v>32</v>
      </c>
      <c r="R36" s="548">
        <f t="shared" si="2"/>
        <v>81</v>
      </c>
      <c r="S36" s="549">
        <f t="shared" si="2"/>
        <v>31</v>
      </c>
      <c r="T36" s="548">
        <f t="shared" si="2"/>
        <v>93</v>
      </c>
      <c r="U36" s="551">
        <f t="shared" si="2"/>
        <v>37</v>
      </c>
      <c r="V36" s="548">
        <f t="shared" si="2"/>
        <v>118</v>
      </c>
      <c r="W36" s="549">
        <f t="shared" si="2"/>
        <v>39</v>
      </c>
      <c r="X36" s="548">
        <f t="shared" si="2"/>
        <v>102</v>
      </c>
      <c r="Y36" s="549">
        <f t="shared" si="2"/>
        <v>27</v>
      </c>
      <c r="Z36" s="551">
        <f t="shared" si="2"/>
        <v>106</v>
      </c>
      <c r="AA36" s="550">
        <f t="shared" si="2"/>
        <v>20</v>
      </c>
      <c r="AB36" s="548">
        <f t="shared" si="2"/>
        <v>95</v>
      </c>
      <c r="AC36" s="549">
        <f t="shared" si="2"/>
        <v>22</v>
      </c>
      <c r="AD36" s="548">
        <v>114</v>
      </c>
      <c r="AE36" s="549">
        <v>26</v>
      </c>
      <c r="AF36" s="548">
        <v>113</v>
      </c>
      <c r="AG36" s="549">
        <v>40</v>
      </c>
      <c r="AH36" s="548">
        <v>68</v>
      </c>
      <c r="AI36" s="549">
        <v>18</v>
      </c>
      <c r="AJ36" s="548">
        <v>36</v>
      </c>
      <c r="AK36" s="549">
        <v>9</v>
      </c>
      <c r="AL36" s="548">
        <v>31</v>
      </c>
      <c r="AM36" s="549">
        <v>19</v>
      </c>
      <c r="AN36" s="548">
        <f t="shared" si="3"/>
        <v>61</v>
      </c>
      <c r="AO36" s="551">
        <f t="shared" si="3"/>
        <v>25</v>
      </c>
      <c r="AP36" s="548">
        <v>36</v>
      </c>
      <c r="AQ36" s="549">
        <v>20</v>
      </c>
      <c r="AR36" s="548">
        <v>40</v>
      </c>
      <c r="AS36" s="549">
        <v>17</v>
      </c>
      <c r="AT36" s="548">
        <v>32</v>
      </c>
      <c r="AU36" s="549">
        <v>13</v>
      </c>
    </row>
    <row r="37" spans="1:47" ht="15.75" customHeight="1" x14ac:dyDescent="0.2">
      <c r="A37" s="547" t="s">
        <v>971</v>
      </c>
      <c r="B37" s="548">
        <v>51</v>
      </c>
      <c r="C37" s="549">
        <v>15</v>
      </c>
      <c r="D37" s="548">
        <f t="shared" si="2"/>
        <v>55</v>
      </c>
      <c r="E37" s="550">
        <f t="shared" si="2"/>
        <v>11</v>
      </c>
      <c r="F37" s="548">
        <f t="shared" si="2"/>
        <v>107</v>
      </c>
      <c r="G37" s="549">
        <f t="shared" si="2"/>
        <v>40</v>
      </c>
      <c r="H37" s="548">
        <f t="shared" si="2"/>
        <v>131</v>
      </c>
      <c r="I37" s="549">
        <f t="shared" si="2"/>
        <v>64</v>
      </c>
      <c r="J37" s="548">
        <f t="shared" si="2"/>
        <v>155</v>
      </c>
      <c r="K37" s="549">
        <f t="shared" si="2"/>
        <v>69</v>
      </c>
      <c r="L37" s="548">
        <f t="shared" si="2"/>
        <v>169</v>
      </c>
      <c r="M37" s="549">
        <f t="shared" si="2"/>
        <v>81</v>
      </c>
      <c r="N37" s="548">
        <f t="shared" si="2"/>
        <v>29</v>
      </c>
      <c r="O37" s="549">
        <f t="shared" si="2"/>
        <v>29</v>
      </c>
      <c r="P37" s="548">
        <f t="shared" si="2"/>
        <v>24</v>
      </c>
      <c r="Q37" s="549">
        <f t="shared" si="2"/>
        <v>8</v>
      </c>
      <c r="R37" s="548">
        <f t="shared" si="2"/>
        <v>23</v>
      </c>
      <c r="S37" s="549">
        <f t="shared" si="2"/>
        <v>9</v>
      </c>
      <c r="T37" s="548">
        <f t="shared" si="2"/>
        <v>17</v>
      </c>
      <c r="U37" s="551">
        <f t="shared" si="2"/>
        <v>10</v>
      </c>
      <c r="V37" s="548">
        <f t="shared" si="2"/>
        <v>19</v>
      </c>
      <c r="W37" s="549">
        <f t="shared" si="2"/>
        <v>8</v>
      </c>
      <c r="X37" s="548">
        <f t="shared" si="2"/>
        <v>17</v>
      </c>
      <c r="Y37" s="549">
        <f t="shared" si="2"/>
        <v>10</v>
      </c>
      <c r="Z37" s="551">
        <f t="shared" si="2"/>
        <v>25</v>
      </c>
      <c r="AA37" s="550">
        <f t="shared" si="2"/>
        <v>14</v>
      </c>
      <c r="AB37" s="548">
        <f t="shared" si="2"/>
        <v>17</v>
      </c>
      <c r="AC37" s="549">
        <f t="shared" si="2"/>
        <v>6</v>
      </c>
      <c r="AD37" s="548">
        <v>22</v>
      </c>
      <c r="AE37" s="549">
        <v>7</v>
      </c>
      <c r="AF37" s="548">
        <v>18</v>
      </c>
      <c r="AG37" s="549">
        <v>7</v>
      </c>
      <c r="AH37" s="548">
        <v>15</v>
      </c>
      <c r="AI37" s="549">
        <v>8</v>
      </c>
      <c r="AJ37" s="548">
        <v>13</v>
      </c>
      <c r="AK37" s="549">
        <v>4</v>
      </c>
      <c r="AL37" s="548">
        <v>7</v>
      </c>
      <c r="AM37" s="549">
        <v>4</v>
      </c>
      <c r="AN37" s="548">
        <f t="shared" si="3"/>
        <v>17</v>
      </c>
      <c r="AO37" s="551">
        <f t="shared" si="3"/>
        <v>9</v>
      </c>
      <c r="AP37" s="548">
        <v>3</v>
      </c>
      <c r="AQ37" s="549">
        <v>4</v>
      </c>
      <c r="AR37" s="548">
        <v>7</v>
      </c>
      <c r="AS37" s="549">
        <v>3</v>
      </c>
      <c r="AT37" s="548">
        <v>5</v>
      </c>
      <c r="AU37" s="549">
        <v>0</v>
      </c>
    </row>
    <row r="38" spans="1:47" ht="15.75" customHeight="1" x14ac:dyDescent="0.2">
      <c r="A38" s="547" t="s">
        <v>972</v>
      </c>
      <c r="B38" s="548">
        <v>213</v>
      </c>
      <c r="C38" s="549">
        <v>116</v>
      </c>
      <c r="D38" s="548">
        <f t="shared" si="2"/>
        <v>254</v>
      </c>
      <c r="E38" s="550">
        <f t="shared" si="2"/>
        <v>130</v>
      </c>
      <c r="F38" s="548">
        <f t="shared" si="2"/>
        <v>300</v>
      </c>
      <c r="G38" s="549">
        <f t="shared" si="2"/>
        <v>171</v>
      </c>
      <c r="H38" s="548">
        <f t="shared" si="2"/>
        <v>354</v>
      </c>
      <c r="I38" s="549">
        <f t="shared" si="2"/>
        <v>175</v>
      </c>
      <c r="J38" s="548">
        <f t="shared" si="2"/>
        <v>369</v>
      </c>
      <c r="K38" s="549">
        <f t="shared" si="2"/>
        <v>182</v>
      </c>
      <c r="L38" s="548">
        <f t="shared" si="2"/>
        <v>331</v>
      </c>
      <c r="M38" s="549">
        <f t="shared" si="2"/>
        <v>196</v>
      </c>
      <c r="N38" s="548">
        <f t="shared" si="2"/>
        <v>284</v>
      </c>
      <c r="O38" s="549">
        <f t="shared" si="2"/>
        <v>154</v>
      </c>
      <c r="P38" s="548">
        <f t="shared" si="2"/>
        <v>283</v>
      </c>
      <c r="Q38" s="549">
        <f t="shared" si="2"/>
        <v>160</v>
      </c>
      <c r="R38" s="548">
        <f t="shared" si="2"/>
        <v>267</v>
      </c>
      <c r="S38" s="549">
        <f t="shared" si="2"/>
        <v>155</v>
      </c>
      <c r="T38" s="548">
        <f t="shared" si="2"/>
        <v>240</v>
      </c>
      <c r="U38" s="551">
        <f t="shared" si="2"/>
        <v>132</v>
      </c>
      <c r="V38" s="548">
        <f t="shared" si="2"/>
        <v>197</v>
      </c>
      <c r="W38" s="549">
        <f t="shared" si="2"/>
        <v>84</v>
      </c>
      <c r="X38" s="548">
        <f t="shared" si="2"/>
        <v>217</v>
      </c>
      <c r="Y38" s="549">
        <f t="shared" si="2"/>
        <v>91</v>
      </c>
      <c r="Z38" s="551">
        <f t="shared" si="2"/>
        <v>246</v>
      </c>
      <c r="AA38" s="550">
        <f t="shared" si="2"/>
        <v>105</v>
      </c>
      <c r="AB38" s="548">
        <f t="shared" si="2"/>
        <v>215</v>
      </c>
      <c r="AC38" s="549">
        <f t="shared" si="2"/>
        <v>101</v>
      </c>
      <c r="AD38" s="548">
        <v>176</v>
      </c>
      <c r="AE38" s="549">
        <v>61</v>
      </c>
      <c r="AF38" s="548">
        <v>184</v>
      </c>
      <c r="AG38" s="549">
        <v>90</v>
      </c>
      <c r="AH38" s="548">
        <v>150</v>
      </c>
      <c r="AI38" s="549">
        <v>86</v>
      </c>
      <c r="AJ38" s="548">
        <v>109</v>
      </c>
      <c r="AK38" s="549">
        <v>47</v>
      </c>
      <c r="AL38" s="548">
        <v>132</v>
      </c>
      <c r="AM38" s="549">
        <v>62</v>
      </c>
      <c r="AN38" s="548">
        <f t="shared" si="3"/>
        <v>137</v>
      </c>
      <c r="AO38" s="551">
        <f t="shared" si="3"/>
        <v>71</v>
      </c>
      <c r="AP38" s="548">
        <v>81</v>
      </c>
      <c r="AQ38" s="549">
        <v>51</v>
      </c>
      <c r="AR38" s="548">
        <v>71</v>
      </c>
      <c r="AS38" s="549">
        <v>40</v>
      </c>
      <c r="AT38" s="548">
        <v>79</v>
      </c>
      <c r="AU38" s="549">
        <v>40</v>
      </c>
    </row>
    <row r="39" spans="1:47" ht="15.75" customHeight="1" x14ac:dyDescent="0.2">
      <c r="A39" s="552" t="s">
        <v>973</v>
      </c>
      <c r="B39" s="548"/>
      <c r="C39" s="549"/>
      <c r="D39" s="553" t="str">
        <f t="shared" si="2"/>
        <v xml:space="preserve"> -</v>
      </c>
      <c r="E39" s="554" t="str">
        <f t="shared" si="2"/>
        <v xml:space="preserve"> -</v>
      </c>
      <c r="F39" s="553" t="str">
        <f t="shared" si="2"/>
        <v xml:space="preserve"> -</v>
      </c>
      <c r="G39" s="555" t="str">
        <f t="shared" si="2"/>
        <v xml:space="preserve"> -</v>
      </c>
      <c r="H39" s="553" t="str">
        <f t="shared" si="2"/>
        <v xml:space="preserve"> -</v>
      </c>
      <c r="I39" s="555" t="str">
        <f t="shared" si="2"/>
        <v xml:space="preserve"> -</v>
      </c>
      <c r="J39" s="548">
        <f t="shared" si="2"/>
        <v>233</v>
      </c>
      <c r="K39" s="549">
        <f t="shared" si="2"/>
        <v>78</v>
      </c>
      <c r="L39" s="548">
        <f t="shared" si="2"/>
        <v>195</v>
      </c>
      <c r="M39" s="549">
        <f t="shared" si="2"/>
        <v>81</v>
      </c>
      <c r="N39" s="548">
        <f t="shared" si="2"/>
        <v>317</v>
      </c>
      <c r="O39" s="549">
        <f t="shared" si="2"/>
        <v>128</v>
      </c>
      <c r="P39" s="548">
        <f t="shared" si="2"/>
        <v>216</v>
      </c>
      <c r="Q39" s="549">
        <f t="shared" si="2"/>
        <v>139</v>
      </c>
      <c r="R39" s="548">
        <f t="shared" si="2"/>
        <v>211</v>
      </c>
      <c r="S39" s="549">
        <f t="shared" si="2"/>
        <v>119</v>
      </c>
      <c r="T39" s="548">
        <f t="shared" si="2"/>
        <v>223</v>
      </c>
      <c r="U39" s="551">
        <f t="shared" si="2"/>
        <v>77</v>
      </c>
      <c r="V39" s="548">
        <f t="shared" si="2"/>
        <v>144</v>
      </c>
      <c r="W39" s="549">
        <f t="shared" si="2"/>
        <v>106</v>
      </c>
      <c r="X39" s="548">
        <f t="shared" si="2"/>
        <v>133</v>
      </c>
      <c r="Y39" s="549">
        <f t="shared" ref="Y39:AC42" si="4">Y14</f>
        <v>58</v>
      </c>
      <c r="Z39" s="551">
        <f t="shared" si="4"/>
        <v>117</v>
      </c>
      <c r="AA39" s="550">
        <f t="shared" si="4"/>
        <v>38</v>
      </c>
      <c r="AB39" s="548">
        <f t="shared" si="4"/>
        <v>85</v>
      </c>
      <c r="AC39" s="549">
        <f t="shared" si="4"/>
        <v>34</v>
      </c>
      <c r="AD39" s="548">
        <v>60</v>
      </c>
      <c r="AE39" s="549">
        <v>24</v>
      </c>
      <c r="AF39" s="548">
        <v>75</v>
      </c>
      <c r="AG39" s="549">
        <v>43</v>
      </c>
      <c r="AH39" s="548">
        <v>28</v>
      </c>
      <c r="AI39" s="549">
        <v>18</v>
      </c>
      <c r="AJ39" s="548">
        <v>25</v>
      </c>
      <c r="AK39" s="549">
        <v>10</v>
      </c>
      <c r="AL39" s="548">
        <v>25</v>
      </c>
      <c r="AM39" s="549">
        <v>12</v>
      </c>
      <c r="AN39" s="548">
        <f t="shared" si="3"/>
        <v>21</v>
      </c>
      <c r="AO39" s="551">
        <f t="shared" si="3"/>
        <v>9</v>
      </c>
      <c r="AP39" s="548">
        <v>22</v>
      </c>
      <c r="AQ39" s="549">
        <v>18</v>
      </c>
      <c r="AR39" s="548">
        <v>12</v>
      </c>
      <c r="AS39" s="549">
        <v>7</v>
      </c>
      <c r="AT39" s="548">
        <v>10</v>
      </c>
      <c r="AU39" s="549">
        <v>6</v>
      </c>
    </row>
    <row r="40" spans="1:47" ht="21.75" customHeight="1" x14ac:dyDescent="0.2">
      <c r="A40" s="556" t="s">
        <v>974</v>
      </c>
      <c r="B40" s="548"/>
      <c r="C40" s="549"/>
      <c r="D40" s="553"/>
      <c r="E40" s="554"/>
      <c r="F40" s="553"/>
      <c r="G40" s="555"/>
      <c r="H40" s="553"/>
      <c r="I40" s="555"/>
      <c r="J40" s="557"/>
      <c r="K40" s="558"/>
      <c r="L40" s="557"/>
      <c r="M40" s="558"/>
      <c r="N40" s="557"/>
      <c r="O40" s="558"/>
      <c r="P40" s="557"/>
      <c r="Q40" s="558"/>
      <c r="R40" s="557"/>
      <c r="S40" s="558"/>
      <c r="T40" s="557"/>
      <c r="U40" s="559"/>
      <c r="V40" s="560"/>
      <c r="W40" s="561"/>
      <c r="X40" s="560"/>
      <c r="Y40" s="561"/>
      <c r="Z40" s="576">
        <f t="shared" si="4"/>
        <v>0</v>
      </c>
      <c r="AA40" s="577">
        <f t="shared" si="4"/>
        <v>0</v>
      </c>
      <c r="AB40" s="548">
        <f t="shared" si="4"/>
        <v>126</v>
      </c>
      <c r="AC40" s="549">
        <f t="shared" si="4"/>
        <v>58</v>
      </c>
      <c r="AD40" s="548">
        <v>58</v>
      </c>
      <c r="AE40" s="549">
        <v>48</v>
      </c>
      <c r="AF40" s="548">
        <v>36</v>
      </c>
      <c r="AG40" s="549">
        <v>34</v>
      </c>
      <c r="AH40" s="548">
        <v>31</v>
      </c>
      <c r="AI40" s="549">
        <v>17</v>
      </c>
      <c r="AJ40" s="548">
        <v>23</v>
      </c>
      <c r="AK40" s="549">
        <v>9</v>
      </c>
      <c r="AL40" s="548">
        <v>6</v>
      </c>
      <c r="AM40" s="549">
        <v>2</v>
      </c>
      <c r="AN40" s="548">
        <f t="shared" si="3"/>
        <v>0</v>
      </c>
      <c r="AO40" s="551">
        <f t="shared" si="3"/>
        <v>2</v>
      </c>
      <c r="AP40" s="548">
        <v>3</v>
      </c>
      <c r="AQ40" s="549">
        <v>0</v>
      </c>
      <c r="AR40" s="548">
        <v>1</v>
      </c>
      <c r="AS40" s="549">
        <v>0</v>
      </c>
      <c r="AT40" s="548">
        <v>3</v>
      </c>
      <c r="AU40" s="549">
        <v>0</v>
      </c>
    </row>
    <row r="41" spans="1:47" ht="15.75" customHeight="1" thickBot="1" x14ac:dyDescent="0.25">
      <c r="A41" s="562" t="s">
        <v>975</v>
      </c>
      <c r="B41" s="548">
        <v>143</v>
      </c>
      <c r="C41" s="549">
        <v>81</v>
      </c>
      <c r="D41" s="548">
        <f t="shared" ref="D41:Y42" si="5">D16</f>
        <v>145</v>
      </c>
      <c r="E41" s="550">
        <f t="shared" si="5"/>
        <v>77</v>
      </c>
      <c r="F41" s="548">
        <f t="shared" si="5"/>
        <v>197</v>
      </c>
      <c r="G41" s="549">
        <f t="shared" si="5"/>
        <v>118</v>
      </c>
      <c r="H41" s="548">
        <f t="shared" si="5"/>
        <v>188</v>
      </c>
      <c r="I41" s="549">
        <f t="shared" si="5"/>
        <v>95</v>
      </c>
      <c r="J41" s="548">
        <f t="shared" si="5"/>
        <v>227</v>
      </c>
      <c r="K41" s="549">
        <f t="shared" si="5"/>
        <v>119</v>
      </c>
      <c r="L41" s="548">
        <f t="shared" si="5"/>
        <v>207</v>
      </c>
      <c r="M41" s="549">
        <f t="shared" si="5"/>
        <v>103</v>
      </c>
      <c r="N41" s="548">
        <f t="shared" si="5"/>
        <v>203</v>
      </c>
      <c r="O41" s="549">
        <f t="shared" si="5"/>
        <v>115</v>
      </c>
      <c r="P41" s="548">
        <f t="shared" si="5"/>
        <v>201</v>
      </c>
      <c r="Q41" s="549">
        <f t="shared" si="5"/>
        <v>123</v>
      </c>
      <c r="R41" s="548">
        <f t="shared" si="5"/>
        <v>213</v>
      </c>
      <c r="S41" s="549">
        <f t="shared" si="5"/>
        <v>110</v>
      </c>
      <c r="T41" s="548">
        <f t="shared" si="5"/>
        <v>262</v>
      </c>
      <c r="U41" s="551">
        <f t="shared" si="5"/>
        <v>135</v>
      </c>
      <c r="V41" s="548">
        <f t="shared" si="5"/>
        <v>221</v>
      </c>
      <c r="W41" s="549">
        <f t="shared" si="5"/>
        <v>105</v>
      </c>
      <c r="X41" s="548">
        <f t="shared" si="5"/>
        <v>272</v>
      </c>
      <c r="Y41" s="549">
        <f t="shared" si="5"/>
        <v>112</v>
      </c>
      <c r="Z41" s="551">
        <f t="shared" si="4"/>
        <v>420</v>
      </c>
      <c r="AA41" s="550">
        <f t="shared" si="4"/>
        <v>163</v>
      </c>
      <c r="AB41" s="548">
        <f t="shared" si="4"/>
        <v>269</v>
      </c>
      <c r="AC41" s="549">
        <f t="shared" si="4"/>
        <v>137</v>
      </c>
      <c r="AD41" s="548">
        <v>242</v>
      </c>
      <c r="AE41" s="549">
        <v>132</v>
      </c>
      <c r="AF41" s="548">
        <v>219</v>
      </c>
      <c r="AG41" s="549">
        <v>93</v>
      </c>
      <c r="AH41" s="548">
        <v>185</v>
      </c>
      <c r="AI41" s="549">
        <v>81</v>
      </c>
      <c r="AJ41" s="548">
        <v>138</v>
      </c>
      <c r="AK41" s="549">
        <v>73</v>
      </c>
      <c r="AL41" s="548">
        <v>153</v>
      </c>
      <c r="AM41" s="549">
        <v>95</v>
      </c>
      <c r="AN41" s="548">
        <f t="shared" si="3"/>
        <v>168</v>
      </c>
      <c r="AO41" s="551">
        <f t="shared" si="3"/>
        <v>92</v>
      </c>
      <c r="AP41" s="548">
        <v>138</v>
      </c>
      <c r="AQ41" s="549">
        <v>104</v>
      </c>
      <c r="AR41" s="548">
        <v>127</v>
      </c>
      <c r="AS41" s="549">
        <v>74</v>
      </c>
      <c r="AT41" s="548">
        <v>165</v>
      </c>
      <c r="AU41" s="549">
        <v>95</v>
      </c>
    </row>
    <row r="42" spans="1:47" ht="15.75" customHeight="1" thickBot="1" x14ac:dyDescent="0.25">
      <c r="A42" s="563" t="s">
        <v>491</v>
      </c>
      <c r="B42" s="564">
        <f>SUM(B30:B41)</f>
        <v>732</v>
      </c>
      <c r="C42" s="565">
        <f>SUM(C30:C41)</f>
        <v>356</v>
      </c>
      <c r="D42" s="564">
        <f t="shared" si="5"/>
        <v>722</v>
      </c>
      <c r="E42" s="565">
        <f t="shared" si="5"/>
        <v>330</v>
      </c>
      <c r="F42" s="564">
        <f t="shared" si="5"/>
        <v>1085</v>
      </c>
      <c r="G42" s="565">
        <f t="shared" si="5"/>
        <v>541</v>
      </c>
      <c r="H42" s="564">
        <f t="shared" si="5"/>
        <v>1131</v>
      </c>
      <c r="I42" s="565">
        <f t="shared" si="5"/>
        <v>547</v>
      </c>
      <c r="J42" s="564">
        <f t="shared" si="5"/>
        <v>1504</v>
      </c>
      <c r="K42" s="565">
        <f t="shared" si="5"/>
        <v>710</v>
      </c>
      <c r="L42" s="564">
        <f t="shared" si="5"/>
        <v>1441</v>
      </c>
      <c r="M42" s="565">
        <f t="shared" si="5"/>
        <v>698</v>
      </c>
      <c r="N42" s="564">
        <f t="shared" si="5"/>
        <v>1344</v>
      </c>
      <c r="O42" s="565">
        <f t="shared" si="5"/>
        <v>651</v>
      </c>
      <c r="P42" s="564">
        <f t="shared" si="5"/>
        <v>1181</v>
      </c>
      <c r="Q42" s="565">
        <f t="shared" si="5"/>
        <v>649</v>
      </c>
      <c r="R42" s="564">
        <f t="shared" si="5"/>
        <v>1170</v>
      </c>
      <c r="S42" s="565">
        <f t="shared" si="5"/>
        <v>587</v>
      </c>
      <c r="T42" s="564">
        <f t="shared" si="5"/>
        <v>1328</v>
      </c>
      <c r="U42" s="566">
        <f t="shared" si="5"/>
        <v>624</v>
      </c>
      <c r="V42" s="564">
        <f t="shared" si="5"/>
        <v>1151</v>
      </c>
      <c r="W42" s="565">
        <f t="shared" si="5"/>
        <v>553</v>
      </c>
      <c r="X42" s="564">
        <f t="shared" si="5"/>
        <v>1292</v>
      </c>
      <c r="Y42" s="565">
        <f t="shared" si="5"/>
        <v>518</v>
      </c>
      <c r="Z42" s="566">
        <f t="shared" si="4"/>
        <v>1484</v>
      </c>
      <c r="AA42" s="578">
        <f t="shared" si="4"/>
        <v>561</v>
      </c>
      <c r="AB42" s="564">
        <f t="shared" si="4"/>
        <v>1389</v>
      </c>
      <c r="AC42" s="565">
        <f t="shared" si="4"/>
        <v>598</v>
      </c>
      <c r="AD42" s="564">
        <f>SUM(AD30:AD41)</f>
        <v>1122</v>
      </c>
      <c r="AE42" s="565">
        <f>SUM(AE30:AE41)</f>
        <v>498</v>
      </c>
      <c r="AF42" s="564">
        <f>SUM(AF30:AF41)</f>
        <v>1158</v>
      </c>
      <c r="AG42" s="565">
        <f>SUM(AG30:AG41)</f>
        <v>491</v>
      </c>
      <c r="AH42" s="564">
        <v>918</v>
      </c>
      <c r="AI42" s="565">
        <v>420</v>
      </c>
      <c r="AJ42" s="564">
        <f>SUM(AJ30:AJ41)</f>
        <v>690</v>
      </c>
      <c r="AK42" s="565">
        <f>SUM(AK30:AK41)</f>
        <v>303</v>
      </c>
      <c r="AL42" s="564">
        <f>SUM(AL30:AL41)</f>
        <v>647</v>
      </c>
      <c r="AM42" s="565">
        <f>SUM(AM30:AM41)</f>
        <v>349</v>
      </c>
      <c r="AN42" s="564">
        <f t="shared" si="3"/>
        <v>670</v>
      </c>
      <c r="AO42" s="566">
        <f t="shared" si="3"/>
        <v>306</v>
      </c>
      <c r="AP42" s="564">
        <v>521</v>
      </c>
      <c r="AQ42" s="565">
        <v>339</v>
      </c>
      <c r="AR42" s="564">
        <v>468</v>
      </c>
      <c r="AS42" s="565">
        <v>247</v>
      </c>
      <c r="AT42" s="564">
        <v>580</v>
      </c>
      <c r="AU42" s="565">
        <v>297</v>
      </c>
    </row>
    <row r="43" spans="1:47" ht="15.75" customHeight="1" x14ac:dyDescent="0.2">
      <c r="A43" s="569"/>
      <c r="B43" s="568"/>
      <c r="C43" s="568"/>
      <c r="D43" s="568"/>
      <c r="E43" s="568"/>
      <c r="F43" s="568"/>
      <c r="G43" s="568"/>
      <c r="H43" s="568"/>
      <c r="I43" s="568"/>
      <c r="J43" s="568"/>
      <c r="K43" s="568"/>
      <c r="L43" s="568"/>
      <c r="M43" s="568"/>
    </row>
    <row r="44" spans="1:47" ht="15.75" customHeight="1" x14ac:dyDescent="0.2">
      <c r="A44" s="580" t="s">
        <v>976</v>
      </c>
      <c r="B44" s="581"/>
      <c r="C44" s="581"/>
      <c r="D44" s="581"/>
      <c r="E44" s="581"/>
      <c r="F44" s="581"/>
      <c r="G44" s="581"/>
      <c r="H44" s="581"/>
      <c r="I44" s="581"/>
      <c r="J44" s="581"/>
      <c r="K44" s="581"/>
      <c r="L44" s="581"/>
      <c r="M44" s="581"/>
      <c r="N44" s="582"/>
      <c r="O44" s="582"/>
      <c r="P44" s="582"/>
      <c r="Q44" s="582"/>
      <c r="R44" s="582"/>
      <c r="S44" s="582"/>
      <c r="T44" s="582"/>
      <c r="U44" s="582"/>
      <c r="V44" s="583"/>
      <c r="W44" s="582"/>
      <c r="X44" s="583"/>
      <c r="Y44" s="582"/>
      <c r="Z44" s="582"/>
      <c r="AA44" s="582"/>
      <c r="AB44" s="582"/>
      <c r="AC44" s="582"/>
    </row>
    <row r="45" spans="1:47" x14ac:dyDescent="0.2">
      <c r="A45" s="580" t="s">
        <v>977</v>
      </c>
      <c r="B45" s="584"/>
      <c r="C45" s="584"/>
      <c r="D45" s="584"/>
      <c r="E45" s="584"/>
      <c r="F45" s="584"/>
      <c r="G45" s="584"/>
      <c r="H45" s="584"/>
      <c r="I45" s="584"/>
      <c r="J45" s="582"/>
      <c r="K45" s="585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3"/>
      <c r="W45" s="582"/>
      <c r="X45" s="583"/>
      <c r="Y45" s="582"/>
      <c r="Z45" s="582"/>
      <c r="AA45" s="582"/>
      <c r="AB45" s="582"/>
      <c r="AC45" s="582"/>
    </row>
    <row r="46" spans="1:47" x14ac:dyDescent="0.2">
      <c r="A46" s="4"/>
      <c r="B46" s="4"/>
      <c r="C46" s="4"/>
      <c r="D46" s="4"/>
      <c r="E46" s="4"/>
      <c r="F46" s="4"/>
      <c r="G46" s="4"/>
      <c r="H46" s="4"/>
      <c r="I46" s="4"/>
      <c r="K46" s="586"/>
    </row>
    <row r="47" spans="1:47" x14ac:dyDescent="0.2">
      <c r="A47" s="4"/>
      <c r="B47" s="4"/>
      <c r="C47" s="4"/>
      <c r="D47" s="4"/>
      <c r="E47" s="4"/>
      <c r="F47" s="4"/>
      <c r="G47" s="4"/>
      <c r="H47" s="4"/>
      <c r="I47" s="4"/>
    </row>
    <row r="48" spans="1:47" x14ac:dyDescent="0.2">
      <c r="A48" s="4"/>
      <c r="B48" s="4"/>
      <c r="C48" s="4"/>
      <c r="D48" s="4"/>
      <c r="E48" s="4"/>
      <c r="F48" s="4"/>
      <c r="G48" s="4"/>
      <c r="H48" s="4"/>
      <c r="I48" s="4"/>
    </row>
    <row r="49" spans="1:1" x14ac:dyDescent="0.2">
      <c r="A49" s="587"/>
    </row>
  </sheetData>
  <mergeCells count="48">
    <mergeCell ref="AT28:AU28"/>
    <mergeCell ref="X28:Y28"/>
    <mergeCell ref="Z28:AA28"/>
    <mergeCell ref="AB28:AC28"/>
    <mergeCell ref="AD28:AE28"/>
    <mergeCell ref="AF28:AG28"/>
    <mergeCell ref="AH28:AI28"/>
    <mergeCell ref="AJ28:AK28"/>
    <mergeCell ref="AL28:AM28"/>
    <mergeCell ref="AN28:AO28"/>
    <mergeCell ref="AP28:AQ28"/>
    <mergeCell ref="AR28:AS28"/>
    <mergeCell ref="V28:W28"/>
    <mergeCell ref="A28:A29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V3:W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firstPageNumber="19" orientation="landscape" useFirstPageNumber="1" r:id="rId1"/>
  <headerFooter alignWithMargins="0">
    <oddHeader>&amp;R&amp;P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topLeftCell="A27" zoomScale="110" zoomScaleNormal="110" workbookViewId="0">
      <selection activeCell="B29" sqref="B29:Z42"/>
    </sheetView>
  </sheetViews>
  <sheetFormatPr defaultRowHeight="12.75" x14ac:dyDescent="0.2"/>
  <cols>
    <col min="1" max="1" width="7.28515625" style="531" customWidth="1"/>
    <col min="2" max="2" width="17.28515625" style="531" customWidth="1"/>
    <col min="3" max="7" width="9.7109375" style="531" hidden="1" customWidth="1"/>
    <col min="8" max="9" width="8.5703125" style="531" hidden="1" customWidth="1"/>
    <col min="10" max="10" width="8.85546875" style="531" hidden="1" customWidth="1"/>
    <col min="11" max="11" width="9.140625" style="531" hidden="1" customWidth="1"/>
    <col min="12" max="12" width="8.85546875" style="531" hidden="1" customWidth="1"/>
    <col min="13" max="13" width="9" style="579" hidden="1" customWidth="1"/>
    <col min="14" max="14" width="9.85546875" style="531" hidden="1" customWidth="1"/>
    <col min="15" max="15" width="10.28515625" style="531" hidden="1" customWidth="1"/>
    <col min="16" max="16" width="9.28515625" style="531" customWidth="1"/>
    <col min="17" max="18" width="9.140625" style="531" customWidth="1"/>
    <col min="19" max="22" width="8.85546875" style="531" customWidth="1"/>
    <col min="23" max="25" width="9.85546875" style="656" customWidth="1"/>
    <col min="26" max="26" width="9" style="531" customWidth="1"/>
    <col min="27" max="27" width="7.28515625" style="531" customWidth="1"/>
    <col min="28" max="28" width="22.28515625" style="531" customWidth="1"/>
    <col min="29" max="29" width="12" style="531" customWidth="1"/>
    <col min="30" max="32" width="9.140625" style="531" customWidth="1"/>
    <col min="33" max="256" width="9.140625" style="531"/>
    <col min="257" max="257" width="7.28515625" style="531" customWidth="1"/>
    <col min="258" max="258" width="17.28515625" style="531" customWidth="1"/>
    <col min="259" max="271" width="0" style="531" hidden="1" customWidth="1"/>
    <col min="272" max="272" width="9.28515625" style="531" customWidth="1"/>
    <col min="273" max="274" width="9.140625" style="531" customWidth="1"/>
    <col min="275" max="278" width="8.85546875" style="531" customWidth="1"/>
    <col min="279" max="281" width="9.85546875" style="531" customWidth="1"/>
    <col min="282" max="282" width="9" style="531" customWidth="1"/>
    <col min="283" max="283" width="7.28515625" style="531" customWidth="1"/>
    <col min="284" max="284" width="22.28515625" style="531" customWidth="1"/>
    <col min="285" max="285" width="12" style="531" customWidth="1"/>
    <col min="286" max="288" width="9.140625" style="531" customWidth="1"/>
    <col min="289" max="512" width="9.140625" style="531"/>
    <col min="513" max="513" width="7.28515625" style="531" customWidth="1"/>
    <col min="514" max="514" width="17.28515625" style="531" customWidth="1"/>
    <col min="515" max="527" width="0" style="531" hidden="1" customWidth="1"/>
    <col min="528" max="528" width="9.28515625" style="531" customWidth="1"/>
    <col min="529" max="530" width="9.140625" style="531" customWidth="1"/>
    <col min="531" max="534" width="8.85546875" style="531" customWidth="1"/>
    <col min="535" max="537" width="9.85546875" style="531" customWidth="1"/>
    <col min="538" max="538" width="9" style="531" customWidth="1"/>
    <col min="539" max="539" width="7.28515625" style="531" customWidth="1"/>
    <col min="540" max="540" width="22.28515625" style="531" customWidth="1"/>
    <col min="541" max="541" width="12" style="531" customWidth="1"/>
    <col min="542" max="544" width="9.140625" style="531" customWidth="1"/>
    <col min="545" max="768" width="9.140625" style="531"/>
    <col min="769" max="769" width="7.28515625" style="531" customWidth="1"/>
    <col min="770" max="770" width="17.28515625" style="531" customWidth="1"/>
    <col min="771" max="783" width="0" style="531" hidden="1" customWidth="1"/>
    <col min="784" max="784" width="9.28515625" style="531" customWidth="1"/>
    <col min="785" max="786" width="9.140625" style="531" customWidth="1"/>
    <col min="787" max="790" width="8.85546875" style="531" customWidth="1"/>
    <col min="791" max="793" width="9.85546875" style="531" customWidth="1"/>
    <col min="794" max="794" width="9" style="531" customWidth="1"/>
    <col min="795" max="795" width="7.28515625" style="531" customWidth="1"/>
    <col min="796" max="796" width="22.28515625" style="531" customWidth="1"/>
    <col min="797" max="797" width="12" style="531" customWidth="1"/>
    <col min="798" max="800" width="9.140625" style="531" customWidth="1"/>
    <col min="801" max="1024" width="9.140625" style="531"/>
    <col min="1025" max="1025" width="7.28515625" style="531" customWidth="1"/>
    <col min="1026" max="1026" width="17.28515625" style="531" customWidth="1"/>
    <col min="1027" max="1039" width="0" style="531" hidden="1" customWidth="1"/>
    <col min="1040" max="1040" width="9.28515625" style="531" customWidth="1"/>
    <col min="1041" max="1042" width="9.140625" style="531" customWidth="1"/>
    <col min="1043" max="1046" width="8.85546875" style="531" customWidth="1"/>
    <col min="1047" max="1049" width="9.85546875" style="531" customWidth="1"/>
    <col min="1050" max="1050" width="9" style="531" customWidth="1"/>
    <col min="1051" max="1051" width="7.28515625" style="531" customWidth="1"/>
    <col min="1052" max="1052" width="22.28515625" style="531" customWidth="1"/>
    <col min="1053" max="1053" width="12" style="531" customWidth="1"/>
    <col min="1054" max="1056" width="9.140625" style="531" customWidth="1"/>
    <col min="1057" max="1280" width="9.140625" style="531"/>
    <col min="1281" max="1281" width="7.28515625" style="531" customWidth="1"/>
    <col min="1282" max="1282" width="17.28515625" style="531" customWidth="1"/>
    <col min="1283" max="1295" width="0" style="531" hidden="1" customWidth="1"/>
    <col min="1296" max="1296" width="9.28515625" style="531" customWidth="1"/>
    <col min="1297" max="1298" width="9.140625" style="531" customWidth="1"/>
    <col min="1299" max="1302" width="8.85546875" style="531" customWidth="1"/>
    <col min="1303" max="1305" width="9.85546875" style="531" customWidth="1"/>
    <col min="1306" max="1306" width="9" style="531" customWidth="1"/>
    <col min="1307" max="1307" width="7.28515625" style="531" customWidth="1"/>
    <col min="1308" max="1308" width="22.28515625" style="531" customWidth="1"/>
    <col min="1309" max="1309" width="12" style="531" customWidth="1"/>
    <col min="1310" max="1312" width="9.140625" style="531" customWidth="1"/>
    <col min="1313" max="1536" width="9.140625" style="531"/>
    <col min="1537" max="1537" width="7.28515625" style="531" customWidth="1"/>
    <col min="1538" max="1538" width="17.28515625" style="531" customWidth="1"/>
    <col min="1539" max="1551" width="0" style="531" hidden="1" customWidth="1"/>
    <col min="1552" max="1552" width="9.28515625" style="531" customWidth="1"/>
    <col min="1553" max="1554" width="9.140625" style="531" customWidth="1"/>
    <col min="1555" max="1558" width="8.85546875" style="531" customWidth="1"/>
    <col min="1559" max="1561" width="9.85546875" style="531" customWidth="1"/>
    <col min="1562" max="1562" width="9" style="531" customWidth="1"/>
    <col min="1563" max="1563" width="7.28515625" style="531" customWidth="1"/>
    <col min="1564" max="1564" width="22.28515625" style="531" customWidth="1"/>
    <col min="1565" max="1565" width="12" style="531" customWidth="1"/>
    <col min="1566" max="1568" width="9.140625" style="531" customWidth="1"/>
    <col min="1569" max="1792" width="9.140625" style="531"/>
    <col min="1793" max="1793" width="7.28515625" style="531" customWidth="1"/>
    <col min="1794" max="1794" width="17.28515625" style="531" customWidth="1"/>
    <col min="1795" max="1807" width="0" style="531" hidden="1" customWidth="1"/>
    <col min="1808" max="1808" width="9.28515625" style="531" customWidth="1"/>
    <col min="1809" max="1810" width="9.140625" style="531" customWidth="1"/>
    <col min="1811" max="1814" width="8.85546875" style="531" customWidth="1"/>
    <col min="1815" max="1817" width="9.85546875" style="531" customWidth="1"/>
    <col min="1818" max="1818" width="9" style="531" customWidth="1"/>
    <col min="1819" max="1819" width="7.28515625" style="531" customWidth="1"/>
    <col min="1820" max="1820" width="22.28515625" style="531" customWidth="1"/>
    <col min="1821" max="1821" width="12" style="531" customWidth="1"/>
    <col min="1822" max="1824" width="9.140625" style="531" customWidth="1"/>
    <col min="1825" max="2048" width="9.140625" style="531"/>
    <col min="2049" max="2049" width="7.28515625" style="531" customWidth="1"/>
    <col min="2050" max="2050" width="17.28515625" style="531" customWidth="1"/>
    <col min="2051" max="2063" width="0" style="531" hidden="1" customWidth="1"/>
    <col min="2064" max="2064" width="9.28515625" style="531" customWidth="1"/>
    <col min="2065" max="2066" width="9.140625" style="531" customWidth="1"/>
    <col min="2067" max="2070" width="8.85546875" style="531" customWidth="1"/>
    <col min="2071" max="2073" width="9.85546875" style="531" customWidth="1"/>
    <col min="2074" max="2074" width="9" style="531" customWidth="1"/>
    <col min="2075" max="2075" width="7.28515625" style="531" customWidth="1"/>
    <col min="2076" max="2076" width="22.28515625" style="531" customWidth="1"/>
    <col min="2077" max="2077" width="12" style="531" customWidth="1"/>
    <col min="2078" max="2080" width="9.140625" style="531" customWidth="1"/>
    <col min="2081" max="2304" width="9.140625" style="531"/>
    <col min="2305" max="2305" width="7.28515625" style="531" customWidth="1"/>
    <col min="2306" max="2306" width="17.28515625" style="531" customWidth="1"/>
    <col min="2307" max="2319" width="0" style="531" hidden="1" customWidth="1"/>
    <col min="2320" max="2320" width="9.28515625" style="531" customWidth="1"/>
    <col min="2321" max="2322" width="9.140625" style="531" customWidth="1"/>
    <col min="2323" max="2326" width="8.85546875" style="531" customWidth="1"/>
    <col min="2327" max="2329" width="9.85546875" style="531" customWidth="1"/>
    <col min="2330" max="2330" width="9" style="531" customWidth="1"/>
    <col min="2331" max="2331" width="7.28515625" style="531" customWidth="1"/>
    <col min="2332" max="2332" width="22.28515625" style="531" customWidth="1"/>
    <col min="2333" max="2333" width="12" style="531" customWidth="1"/>
    <col min="2334" max="2336" width="9.140625" style="531" customWidth="1"/>
    <col min="2337" max="2560" width="9.140625" style="531"/>
    <col min="2561" max="2561" width="7.28515625" style="531" customWidth="1"/>
    <col min="2562" max="2562" width="17.28515625" style="531" customWidth="1"/>
    <col min="2563" max="2575" width="0" style="531" hidden="1" customWidth="1"/>
    <col min="2576" max="2576" width="9.28515625" style="531" customWidth="1"/>
    <col min="2577" max="2578" width="9.140625" style="531" customWidth="1"/>
    <col min="2579" max="2582" width="8.85546875" style="531" customWidth="1"/>
    <col min="2583" max="2585" width="9.85546875" style="531" customWidth="1"/>
    <col min="2586" max="2586" width="9" style="531" customWidth="1"/>
    <col min="2587" max="2587" width="7.28515625" style="531" customWidth="1"/>
    <col min="2588" max="2588" width="22.28515625" style="531" customWidth="1"/>
    <col min="2589" max="2589" width="12" style="531" customWidth="1"/>
    <col min="2590" max="2592" width="9.140625" style="531" customWidth="1"/>
    <col min="2593" max="2816" width="9.140625" style="531"/>
    <col min="2817" max="2817" width="7.28515625" style="531" customWidth="1"/>
    <col min="2818" max="2818" width="17.28515625" style="531" customWidth="1"/>
    <col min="2819" max="2831" width="0" style="531" hidden="1" customWidth="1"/>
    <col min="2832" max="2832" width="9.28515625" style="531" customWidth="1"/>
    <col min="2833" max="2834" width="9.140625" style="531" customWidth="1"/>
    <col min="2835" max="2838" width="8.85546875" style="531" customWidth="1"/>
    <col min="2839" max="2841" width="9.85546875" style="531" customWidth="1"/>
    <col min="2842" max="2842" width="9" style="531" customWidth="1"/>
    <col min="2843" max="2843" width="7.28515625" style="531" customWidth="1"/>
    <col min="2844" max="2844" width="22.28515625" style="531" customWidth="1"/>
    <col min="2845" max="2845" width="12" style="531" customWidth="1"/>
    <col min="2846" max="2848" width="9.140625" style="531" customWidth="1"/>
    <col min="2849" max="3072" width="9.140625" style="531"/>
    <col min="3073" max="3073" width="7.28515625" style="531" customWidth="1"/>
    <col min="3074" max="3074" width="17.28515625" style="531" customWidth="1"/>
    <col min="3075" max="3087" width="0" style="531" hidden="1" customWidth="1"/>
    <col min="3088" max="3088" width="9.28515625" style="531" customWidth="1"/>
    <col min="3089" max="3090" width="9.140625" style="531" customWidth="1"/>
    <col min="3091" max="3094" width="8.85546875" style="531" customWidth="1"/>
    <col min="3095" max="3097" width="9.85546875" style="531" customWidth="1"/>
    <col min="3098" max="3098" width="9" style="531" customWidth="1"/>
    <col min="3099" max="3099" width="7.28515625" style="531" customWidth="1"/>
    <col min="3100" max="3100" width="22.28515625" style="531" customWidth="1"/>
    <col min="3101" max="3101" width="12" style="531" customWidth="1"/>
    <col min="3102" max="3104" width="9.140625" style="531" customWidth="1"/>
    <col min="3105" max="3328" width="9.140625" style="531"/>
    <col min="3329" max="3329" width="7.28515625" style="531" customWidth="1"/>
    <col min="3330" max="3330" width="17.28515625" style="531" customWidth="1"/>
    <col min="3331" max="3343" width="0" style="531" hidden="1" customWidth="1"/>
    <col min="3344" max="3344" width="9.28515625" style="531" customWidth="1"/>
    <col min="3345" max="3346" width="9.140625" style="531" customWidth="1"/>
    <col min="3347" max="3350" width="8.85546875" style="531" customWidth="1"/>
    <col min="3351" max="3353" width="9.85546875" style="531" customWidth="1"/>
    <col min="3354" max="3354" width="9" style="531" customWidth="1"/>
    <col min="3355" max="3355" width="7.28515625" style="531" customWidth="1"/>
    <col min="3356" max="3356" width="22.28515625" style="531" customWidth="1"/>
    <col min="3357" max="3357" width="12" style="531" customWidth="1"/>
    <col min="3358" max="3360" width="9.140625" style="531" customWidth="1"/>
    <col min="3361" max="3584" width="9.140625" style="531"/>
    <col min="3585" max="3585" width="7.28515625" style="531" customWidth="1"/>
    <col min="3586" max="3586" width="17.28515625" style="531" customWidth="1"/>
    <col min="3587" max="3599" width="0" style="531" hidden="1" customWidth="1"/>
    <col min="3600" max="3600" width="9.28515625" style="531" customWidth="1"/>
    <col min="3601" max="3602" width="9.140625" style="531" customWidth="1"/>
    <col min="3603" max="3606" width="8.85546875" style="531" customWidth="1"/>
    <col min="3607" max="3609" width="9.85546875" style="531" customWidth="1"/>
    <col min="3610" max="3610" width="9" style="531" customWidth="1"/>
    <col min="3611" max="3611" width="7.28515625" style="531" customWidth="1"/>
    <col min="3612" max="3612" width="22.28515625" style="531" customWidth="1"/>
    <col min="3613" max="3613" width="12" style="531" customWidth="1"/>
    <col min="3614" max="3616" width="9.140625" style="531" customWidth="1"/>
    <col min="3617" max="3840" width="9.140625" style="531"/>
    <col min="3841" max="3841" width="7.28515625" style="531" customWidth="1"/>
    <col min="3842" max="3842" width="17.28515625" style="531" customWidth="1"/>
    <col min="3843" max="3855" width="0" style="531" hidden="1" customWidth="1"/>
    <col min="3856" max="3856" width="9.28515625" style="531" customWidth="1"/>
    <col min="3857" max="3858" width="9.140625" style="531" customWidth="1"/>
    <col min="3859" max="3862" width="8.85546875" style="531" customWidth="1"/>
    <col min="3863" max="3865" width="9.85546875" style="531" customWidth="1"/>
    <col min="3866" max="3866" width="9" style="531" customWidth="1"/>
    <col min="3867" max="3867" width="7.28515625" style="531" customWidth="1"/>
    <col min="3868" max="3868" width="22.28515625" style="531" customWidth="1"/>
    <col min="3869" max="3869" width="12" style="531" customWidth="1"/>
    <col min="3870" max="3872" width="9.140625" style="531" customWidth="1"/>
    <col min="3873" max="4096" width="9.140625" style="531"/>
    <col min="4097" max="4097" width="7.28515625" style="531" customWidth="1"/>
    <col min="4098" max="4098" width="17.28515625" style="531" customWidth="1"/>
    <col min="4099" max="4111" width="0" style="531" hidden="1" customWidth="1"/>
    <col min="4112" max="4112" width="9.28515625" style="531" customWidth="1"/>
    <col min="4113" max="4114" width="9.140625" style="531" customWidth="1"/>
    <col min="4115" max="4118" width="8.85546875" style="531" customWidth="1"/>
    <col min="4119" max="4121" width="9.85546875" style="531" customWidth="1"/>
    <col min="4122" max="4122" width="9" style="531" customWidth="1"/>
    <col min="4123" max="4123" width="7.28515625" style="531" customWidth="1"/>
    <col min="4124" max="4124" width="22.28515625" style="531" customWidth="1"/>
    <col min="4125" max="4125" width="12" style="531" customWidth="1"/>
    <col min="4126" max="4128" width="9.140625" style="531" customWidth="1"/>
    <col min="4129" max="4352" width="9.140625" style="531"/>
    <col min="4353" max="4353" width="7.28515625" style="531" customWidth="1"/>
    <col min="4354" max="4354" width="17.28515625" style="531" customWidth="1"/>
    <col min="4355" max="4367" width="0" style="531" hidden="1" customWidth="1"/>
    <col min="4368" max="4368" width="9.28515625" style="531" customWidth="1"/>
    <col min="4369" max="4370" width="9.140625" style="531" customWidth="1"/>
    <col min="4371" max="4374" width="8.85546875" style="531" customWidth="1"/>
    <col min="4375" max="4377" width="9.85546875" style="531" customWidth="1"/>
    <col min="4378" max="4378" width="9" style="531" customWidth="1"/>
    <col min="4379" max="4379" width="7.28515625" style="531" customWidth="1"/>
    <col min="4380" max="4380" width="22.28515625" style="531" customWidth="1"/>
    <col min="4381" max="4381" width="12" style="531" customWidth="1"/>
    <col min="4382" max="4384" width="9.140625" style="531" customWidth="1"/>
    <col min="4385" max="4608" width="9.140625" style="531"/>
    <col min="4609" max="4609" width="7.28515625" style="531" customWidth="1"/>
    <col min="4610" max="4610" width="17.28515625" style="531" customWidth="1"/>
    <col min="4611" max="4623" width="0" style="531" hidden="1" customWidth="1"/>
    <col min="4624" max="4624" width="9.28515625" style="531" customWidth="1"/>
    <col min="4625" max="4626" width="9.140625" style="531" customWidth="1"/>
    <col min="4627" max="4630" width="8.85546875" style="531" customWidth="1"/>
    <col min="4631" max="4633" width="9.85546875" style="531" customWidth="1"/>
    <col min="4634" max="4634" width="9" style="531" customWidth="1"/>
    <col min="4635" max="4635" width="7.28515625" style="531" customWidth="1"/>
    <col min="4636" max="4636" width="22.28515625" style="531" customWidth="1"/>
    <col min="4637" max="4637" width="12" style="531" customWidth="1"/>
    <col min="4638" max="4640" width="9.140625" style="531" customWidth="1"/>
    <col min="4641" max="4864" width="9.140625" style="531"/>
    <col min="4865" max="4865" width="7.28515625" style="531" customWidth="1"/>
    <col min="4866" max="4866" width="17.28515625" style="531" customWidth="1"/>
    <col min="4867" max="4879" width="0" style="531" hidden="1" customWidth="1"/>
    <col min="4880" max="4880" width="9.28515625" style="531" customWidth="1"/>
    <col min="4881" max="4882" width="9.140625" style="531" customWidth="1"/>
    <col min="4883" max="4886" width="8.85546875" style="531" customWidth="1"/>
    <col min="4887" max="4889" width="9.85546875" style="531" customWidth="1"/>
    <col min="4890" max="4890" width="9" style="531" customWidth="1"/>
    <col min="4891" max="4891" width="7.28515625" style="531" customWidth="1"/>
    <col min="4892" max="4892" width="22.28515625" style="531" customWidth="1"/>
    <col min="4893" max="4893" width="12" style="531" customWidth="1"/>
    <col min="4894" max="4896" width="9.140625" style="531" customWidth="1"/>
    <col min="4897" max="5120" width="9.140625" style="531"/>
    <col min="5121" max="5121" width="7.28515625" style="531" customWidth="1"/>
    <col min="5122" max="5122" width="17.28515625" style="531" customWidth="1"/>
    <col min="5123" max="5135" width="0" style="531" hidden="1" customWidth="1"/>
    <col min="5136" max="5136" width="9.28515625" style="531" customWidth="1"/>
    <col min="5137" max="5138" width="9.140625" style="531" customWidth="1"/>
    <col min="5139" max="5142" width="8.85546875" style="531" customWidth="1"/>
    <col min="5143" max="5145" width="9.85546875" style="531" customWidth="1"/>
    <col min="5146" max="5146" width="9" style="531" customWidth="1"/>
    <col min="5147" max="5147" width="7.28515625" style="531" customWidth="1"/>
    <col min="5148" max="5148" width="22.28515625" style="531" customWidth="1"/>
    <col min="5149" max="5149" width="12" style="531" customWidth="1"/>
    <col min="5150" max="5152" width="9.140625" style="531" customWidth="1"/>
    <col min="5153" max="5376" width="9.140625" style="531"/>
    <col min="5377" max="5377" width="7.28515625" style="531" customWidth="1"/>
    <col min="5378" max="5378" width="17.28515625" style="531" customWidth="1"/>
    <col min="5379" max="5391" width="0" style="531" hidden="1" customWidth="1"/>
    <col min="5392" max="5392" width="9.28515625" style="531" customWidth="1"/>
    <col min="5393" max="5394" width="9.140625" style="531" customWidth="1"/>
    <col min="5395" max="5398" width="8.85546875" style="531" customWidth="1"/>
    <col min="5399" max="5401" width="9.85546875" style="531" customWidth="1"/>
    <col min="5402" max="5402" width="9" style="531" customWidth="1"/>
    <col min="5403" max="5403" width="7.28515625" style="531" customWidth="1"/>
    <col min="5404" max="5404" width="22.28515625" style="531" customWidth="1"/>
    <col min="5405" max="5405" width="12" style="531" customWidth="1"/>
    <col min="5406" max="5408" width="9.140625" style="531" customWidth="1"/>
    <col min="5409" max="5632" width="9.140625" style="531"/>
    <col min="5633" max="5633" width="7.28515625" style="531" customWidth="1"/>
    <col min="5634" max="5634" width="17.28515625" style="531" customWidth="1"/>
    <col min="5635" max="5647" width="0" style="531" hidden="1" customWidth="1"/>
    <col min="5648" max="5648" width="9.28515625" style="531" customWidth="1"/>
    <col min="5649" max="5650" width="9.140625" style="531" customWidth="1"/>
    <col min="5651" max="5654" width="8.85546875" style="531" customWidth="1"/>
    <col min="5655" max="5657" width="9.85546875" style="531" customWidth="1"/>
    <col min="5658" max="5658" width="9" style="531" customWidth="1"/>
    <col min="5659" max="5659" width="7.28515625" style="531" customWidth="1"/>
    <col min="5660" max="5660" width="22.28515625" style="531" customWidth="1"/>
    <col min="5661" max="5661" width="12" style="531" customWidth="1"/>
    <col min="5662" max="5664" width="9.140625" style="531" customWidth="1"/>
    <col min="5665" max="5888" width="9.140625" style="531"/>
    <col min="5889" max="5889" width="7.28515625" style="531" customWidth="1"/>
    <col min="5890" max="5890" width="17.28515625" style="531" customWidth="1"/>
    <col min="5891" max="5903" width="0" style="531" hidden="1" customWidth="1"/>
    <col min="5904" max="5904" width="9.28515625" style="531" customWidth="1"/>
    <col min="5905" max="5906" width="9.140625" style="531" customWidth="1"/>
    <col min="5907" max="5910" width="8.85546875" style="531" customWidth="1"/>
    <col min="5911" max="5913" width="9.85546875" style="531" customWidth="1"/>
    <col min="5914" max="5914" width="9" style="531" customWidth="1"/>
    <col min="5915" max="5915" width="7.28515625" style="531" customWidth="1"/>
    <col min="5916" max="5916" width="22.28515625" style="531" customWidth="1"/>
    <col min="5917" max="5917" width="12" style="531" customWidth="1"/>
    <col min="5918" max="5920" width="9.140625" style="531" customWidth="1"/>
    <col min="5921" max="6144" width="9.140625" style="531"/>
    <col min="6145" max="6145" width="7.28515625" style="531" customWidth="1"/>
    <col min="6146" max="6146" width="17.28515625" style="531" customWidth="1"/>
    <col min="6147" max="6159" width="0" style="531" hidden="1" customWidth="1"/>
    <col min="6160" max="6160" width="9.28515625" style="531" customWidth="1"/>
    <col min="6161" max="6162" width="9.140625" style="531" customWidth="1"/>
    <col min="6163" max="6166" width="8.85546875" style="531" customWidth="1"/>
    <col min="6167" max="6169" width="9.85546875" style="531" customWidth="1"/>
    <col min="6170" max="6170" width="9" style="531" customWidth="1"/>
    <col min="6171" max="6171" width="7.28515625" style="531" customWidth="1"/>
    <col min="6172" max="6172" width="22.28515625" style="531" customWidth="1"/>
    <col min="6173" max="6173" width="12" style="531" customWidth="1"/>
    <col min="6174" max="6176" width="9.140625" style="531" customWidth="1"/>
    <col min="6177" max="6400" width="9.140625" style="531"/>
    <col min="6401" max="6401" width="7.28515625" style="531" customWidth="1"/>
    <col min="6402" max="6402" width="17.28515625" style="531" customWidth="1"/>
    <col min="6403" max="6415" width="0" style="531" hidden="1" customWidth="1"/>
    <col min="6416" max="6416" width="9.28515625" style="531" customWidth="1"/>
    <col min="6417" max="6418" width="9.140625" style="531" customWidth="1"/>
    <col min="6419" max="6422" width="8.85546875" style="531" customWidth="1"/>
    <col min="6423" max="6425" width="9.85546875" style="531" customWidth="1"/>
    <col min="6426" max="6426" width="9" style="531" customWidth="1"/>
    <col min="6427" max="6427" width="7.28515625" style="531" customWidth="1"/>
    <col min="6428" max="6428" width="22.28515625" style="531" customWidth="1"/>
    <col min="6429" max="6429" width="12" style="531" customWidth="1"/>
    <col min="6430" max="6432" width="9.140625" style="531" customWidth="1"/>
    <col min="6433" max="6656" width="9.140625" style="531"/>
    <col min="6657" max="6657" width="7.28515625" style="531" customWidth="1"/>
    <col min="6658" max="6658" width="17.28515625" style="531" customWidth="1"/>
    <col min="6659" max="6671" width="0" style="531" hidden="1" customWidth="1"/>
    <col min="6672" max="6672" width="9.28515625" style="531" customWidth="1"/>
    <col min="6673" max="6674" width="9.140625" style="531" customWidth="1"/>
    <col min="6675" max="6678" width="8.85546875" style="531" customWidth="1"/>
    <col min="6679" max="6681" width="9.85546875" style="531" customWidth="1"/>
    <col min="6682" max="6682" width="9" style="531" customWidth="1"/>
    <col min="6683" max="6683" width="7.28515625" style="531" customWidth="1"/>
    <col min="6684" max="6684" width="22.28515625" style="531" customWidth="1"/>
    <col min="6685" max="6685" width="12" style="531" customWidth="1"/>
    <col min="6686" max="6688" width="9.140625" style="531" customWidth="1"/>
    <col min="6689" max="6912" width="9.140625" style="531"/>
    <col min="6913" max="6913" width="7.28515625" style="531" customWidth="1"/>
    <col min="6914" max="6914" width="17.28515625" style="531" customWidth="1"/>
    <col min="6915" max="6927" width="0" style="531" hidden="1" customWidth="1"/>
    <col min="6928" max="6928" width="9.28515625" style="531" customWidth="1"/>
    <col min="6929" max="6930" width="9.140625" style="531" customWidth="1"/>
    <col min="6931" max="6934" width="8.85546875" style="531" customWidth="1"/>
    <col min="6935" max="6937" width="9.85546875" style="531" customWidth="1"/>
    <col min="6938" max="6938" width="9" style="531" customWidth="1"/>
    <col min="6939" max="6939" width="7.28515625" style="531" customWidth="1"/>
    <col min="6940" max="6940" width="22.28515625" style="531" customWidth="1"/>
    <col min="6941" max="6941" width="12" style="531" customWidth="1"/>
    <col min="6942" max="6944" width="9.140625" style="531" customWidth="1"/>
    <col min="6945" max="7168" width="9.140625" style="531"/>
    <col min="7169" max="7169" width="7.28515625" style="531" customWidth="1"/>
    <col min="7170" max="7170" width="17.28515625" style="531" customWidth="1"/>
    <col min="7171" max="7183" width="0" style="531" hidden="1" customWidth="1"/>
    <col min="7184" max="7184" width="9.28515625" style="531" customWidth="1"/>
    <col min="7185" max="7186" width="9.140625" style="531" customWidth="1"/>
    <col min="7187" max="7190" width="8.85546875" style="531" customWidth="1"/>
    <col min="7191" max="7193" width="9.85546875" style="531" customWidth="1"/>
    <col min="7194" max="7194" width="9" style="531" customWidth="1"/>
    <col min="7195" max="7195" width="7.28515625" style="531" customWidth="1"/>
    <col min="7196" max="7196" width="22.28515625" style="531" customWidth="1"/>
    <col min="7197" max="7197" width="12" style="531" customWidth="1"/>
    <col min="7198" max="7200" width="9.140625" style="531" customWidth="1"/>
    <col min="7201" max="7424" width="9.140625" style="531"/>
    <col min="7425" max="7425" width="7.28515625" style="531" customWidth="1"/>
    <col min="7426" max="7426" width="17.28515625" style="531" customWidth="1"/>
    <col min="7427" max="7439" width="0" style="531" hidden="1" customWidth="1"/>
    <col min="7440" max="7440" width="9.28515625" style="531" customWidth="1"/>
    <col min="7441" max="7442" width="9.140625" style="531" customWidth="1"/>
    <col min="7443" max="7446" width="8.85546875" style="531" customWidth="1"/>
    <col min="7447" max="7449" width="9.85546875" style="531" customWidth="1"/>
    <col min="7450" max="7450" width="9" style="531" customWidth="1"/>
    <col min="7451" max="7451" width="7.28515625" style="531" customWidth="1"/>
    <col min="7452" max="7452" width="22.28515625" style="531" customWidth="1"/>
    <col min="7453" max="7453" width="12" style="531" customWidth="1"/>
    <col min="7454" max="7456" width="9.140625" style="531" customWidth="1"/>
    <col min="7457" max="7680" width="9.140625" style="531"/>
    <col min="7681" max="7681" width="7.28515625" style="531" customWidth="1"/>
    <col min="7682" max="7682" width="17.28515625" style="531" customWidth="1"/>
    <col min="7683" max="7695" width="0" style="531" hidden="1" customWidth="1"/>
    <col min="7696" max="7696" width="9.28515625" style="531" customWidth="1"/>
    <col min="7697" max="7698" width="9.140625" style="531" customWidth="1"/>
    <col min="7699" max="7702" width="8.85546875" style="531" customWidth="1"/>
    <col min="7703" max="7705" width="9.85546875" style="531" customWidth="1"/>
    <col min="7706" max="7706" width="9" style="531" customWidth="1"/>
    <col min="7707" max="7707" width="7.28515625" style="531" customWidth="1"/>
    <col min="7708" max="7708" width="22.28515625" style="531" customWidth="1"/>
    <col min="7709" max="7709" width="12" style="531" customWidth="1"/>
    <col min="7710" max="7712" width="9.140625" style="531" customWidth="1"/>
    <col min="7713" max="7936" width="9.140625" style="531"/>
    <col min="7937" max="7937" width="7.28515625" style="531" customWidth="1"/>
    <col min="7938" max="7938" width="17.28515625" style="531" customWidth="1"/>
    <col min="7939" max="7951" width="0" style="531" hidden="1" customWidth="1"/>
    <col min="7952" max="7952" width="9.28515625" style="531" customWidth="1"/>
    <col min="7953" max="7954" width="9.140625" style="531" customWidth="1"/>
    <col min="7955" max="7958" width="8.85546875" style="531" customWidth="1"/>
    <col min="7959" max="7961" width="9.85546875" style="531" customWidth="1"/>
    <col min="7962" max="7962" width="9" style="531" customWidth="1"/>
    <col min="7963" max="7963" width="7.28515625" style="531" customWidth="1"/>
    <col min="7964" max="7964" width="22.28515625" style="531" customWidth="1"/>
    <col min="7965" max="7965" width="12" style="531" customWidth="1"/>
    <col min="7966" max="7968" width="9.140625" style="531" customWidth="1"/>
    <col min="7969" max="8192" width="9.140625" style="531"/>
    <col min="8193" max="8193" width="7.28515625" style="531" customWidth="1"/>
    <col min="8194" max="8194" width="17.28515625" style="531" customWidth="1"/>
    <col min="8195" max="8207" width="0" style="531" hidden="1" customWidth="1"/>
    <col min="8208" max="8208" width="9.28515625" style="531" customWidth="1"/>
    <col min="8209" max="8210" width="9.140625" style="531" customWidth="1"/>
    <col min="8211" max="8214" width="8.85546875" style="531" customWidth="1"/>
    <col min="8215" max="8217" width="9.85546875" style="531" customWidth="1"/>
    <col min="8218" max="8218" width="9" style="531" customWidth="1"/>
    <col min="8219" max="8219" width="7.28515625" style="531" customWidth="1"/>
    <col min="8220" max="8220" width="22.28515625" style="531" customWidth="1"/>
    <col min="8221" max="8221" width="12" style="531" customWidth="1"/>
    <col min="8222" max="8224" width="9.140625" style="531" customWidth="1"/>
    <col min="8225" max="8448" width="9.140625" style="531"/>
    <col min="8449" max="8449" width="7.28515625" style="531" customWidth="1"/>
    <col min="8450" max="8450" width="17.28515625" style="531" customWidth="1"/>
    <col min="8451" max="8463" width="0" style="531" hidden="1" customWidth="1"/>
    <col min="8464" max="8464" width="9.28515625" style="531" customWidth="1"/>
    <col min="8465" max="8466" width="9.140625" style="531" customWidth="1"/>
    <col min="8467" max="8470" width="8.85546875" style="531" customWidth="1"/>
    <col min="8471" max="8473" width="9.85546875" style="531" customWidth="1"/>
    <col min="8474" max="8474" width="9" style="531" customWidth="1"/>
    <col min="8475" max="8475" width="7.28515625" style="531" customWidth="1"/>
    <col min="8476" max="8476" width="22.28515625" style="531" customWidth="1"/>
    <col min="8477" max="8477" width="12" style="531" customWidth="1"/>
    <col min="8478" max="8480" width="9.140625" style="531" customWidth="1"/>
    <col min="8481" max="8704" width="9.140625" style="531"/>
    <col min="8705" max="8705" width="7.28515625" style="531" customWidth="1"/>
    <col min="8706" max="8706" width="17.28515625" style="531" customWidth="1"/>
    <col min="8707" max="8719" width="0" style="531" hidden="1" customWidth="1"/>
    <col min="8720" max="8720" width="9.28515625" style="531" customWidth="1"/>
    <col min="8721" max="8722" width="9.140625" style="531" customWidth="1"/>
    <col min="8723" max="8726" width="8.85546875" style="531" customWidth="1"/>
    <col min="8727" max="8729" width="9.85546875" style="531" customWidth="1"/>
    <col min="8730" max="8730" width="9" style="531" customWidth="1"/>
    <col min="8731" max="8731" width="7.28515625" style="531" customWidth="1"/>
    <col min="8732" max="8732" width="22.28515625" style="531" customWidth="1"/>
    <col min="8733" max="8733" width="12" style="531" customWidth="1"/>
    <col min="8734" max="8736" width="9.140625" style="531" customWidth="1"/>
    <col min="8737" max="8960" width="9.140625" style="531"/>
    <col min="8961" max="8961" width="7.28515625" style="531" customWidth="1"/>
    <col min="8962" max="8962" width="17.28515625" style="531" customWidth="1"/>
    <col min="8963" max="8975" width="0" style="531" hidden="1" customWidth="1"/>
    <col min="8976" max="8976" width="9.28515625" style="531" customWidth="1"/>
    <col min="8977" max="8978" width="9.140625" style="531" customWidth="1"/>
    <col min="8979" max="8982" width="8.85546875" style="531" customWidth="1"/>
    <col min="8983" max="8985" width="9.85546875" style="531" customWidth="1"/>
    <col min="8986" max="8986" width="9" style="531" customWidth="1"/>
    <col min="8987" max="8987" width="7.28515625" style="531" customWidth="1"/>
    <col min="8988" max="8988" width="22.28515625" style="531" customWidth="1"/>
    <col min="8989" max="8989" width="12" style="531" customWidth="1"/>
    <col min="8990" max="8992" width="9.140625" style="531" customWidth="1"/>
    <col min="8993" max="9216" width="9.140625" style="531"/>
    <col min="9217" max="9217" width="7.28515625" style="531" customWidth="1"/>
    <col min="9218" max="9218" width="17.28515625" style="531" customWidth="1"/>
    <col min="9219" max="9231" width="0" style="531" hidden="1" customWidth="1"/>
    <col min="9232" max="9232" width="9.28515625" style="531" customWidth="1"/>
    <col min="9233" max="9234" width="9.140625" style="531" customWidth="1"/>
    <col min="9235" max="9238" width="8.85546875" style="531" customWidth="1"/>
    <col min="9239" max="9241" width="9.85546875" style="531" customWidth="1"/>
    <col min="9242" max="9242" width="9" style="531" customWidth="1"/>
    <col min="9243" max="9243" width="7.28515625" style="531" customWidth="1"/>
    <col min="9244" max="9244" width="22.28515625" style="531" customWidth="1"/>
    <col min="9245" max="9245" width="12" style="531" customWidth="1"/>
    <col min="9246" max="9248" width="9.140625" style="531" customWidth="1"/>
    <col min="9249" max="9472" width="9.140625" style="531"/>
    <col min="9473" max="9473" width="7.28515625" style="531" customWidth="1"/>
    <col min="9474" max="9474" width="17.28515625" style="531" customWidth="1"/>
    <col min="9475" max="9487" width="0" style="531" hidden="1" customWidth="1"/>
    <col min="9488" max="9488" width="9.28515625" style="531" customWidth="1"/>
    <col min="9489" max="9490" width="9.140625" style="531" customWidth="1"/>
    <col min="9491" max="9494" width="8.85546875" style="531" customWidth="1"/>
    <col min="9495" max="9497" width="9.85546875" style="531" customWidth="1"/>
    <col min="9498" max="9498" width="9" style="531" customWidth="1"/>
    <col min="9499" max="9499" width="7.28515625" style="531" customWidth="1"/>
    <col min="9500" max="9500" width="22.28515625" style="531" customWidth="1"/>
    <col min="9501" max="9501" width="12" style="531" customWidth="1"/>
    <col min="9502" max="9504" width="9.140625" style="531" customWidth="1"/>
    <col min="9505" max="9728" width="9.140625" style="531"/>
    <col min="9729" max="9729" width="7.28515625" style="531" customWidth="1"/>
    <col min="9730" max="9730" width="17.28515625" style="531" customWidth="1"/>
    <col min="9731" max="9743" width="0" style="531" hidden="1" customWidth="1"/>
    <col min="9744" max="9744" width="9.28515625" style="531" customWidth="1"/>
    <col min="9745" max="9746" width="9.140625" style="531" customWidth="1"/>
    <col min="9747" max="9750" width="8.85546875" style="531" customWidth="1"/>
    <col min="9751" max="9753" width="9.85546875" style="531" customWidth="1"/>
    <col min="9754" max="9754" width="9" style="531" customWidth="1"/>
    <col min="9755" max="9755" width="7.28515625" style="531" customWidth="1"/>
    <col min="9756" max="9756" width="22.28515625" style="531" customWidth="1"/>
    <col min="9757" max="9757" width="12" style="531" customWidth="1"/>
    <col min="9758" max="9760" width="9.140625" style="531" customWidth="1"/>
    <col min="9761" max="9984" width="9.140625" style="531"/>
    <col min="9985" max="9985" width="7.28515625" style="531" customWidth="1"/>
    <col min="9986" max="9986" width="17.28515625" style="531" customWidth="1"/>
    <col min="9987" max="9999" width="0" style="531" hidden="1" customWidth="1"/>
    <col min="10000" max="10000" width="9.28515625" style="531" customWidth="1"/>
    <col min="10001" max="10002" width="9.140625" style="531" customWidth="1"/>
    <col min="10003" max="10006" width="8.85546875" style="531" customWidth="1"/>
    <col min="10007" max="10009" width="9.85546875" style="531" customWidth="1"/>
    <col min="10010" max="10010" width="9" style="531" customWidth="1"/>
    <col min="10011" max="10011" width="7.28515625" style="531" customWidth="1"/>
    <col min="10012" max="10012" width="22.28515625" style="531" customWidth="1"/>
    <col min="10013" max="10013" width="12" style="531" customWidth="1"/>
    <col min="10014" max="10016" width="9.140625" style="531" customWidth="1"/>
    <col min="10017" max="10240" width="9.140625" style="531"/>
    <col min="10241" max="10241" width="7.28515625" style="531" customWidth="1"/>
    <col min="10242" max="10242" width="17.28515625" style="531" customWidth="1"/>
    <col min="10243" max="10255" width="0" style="531" hidden="1" customWidth="1"/>
    <col min="10256" max="10256" width="9.28515625" style="531" customWidth="1"/>
    <col min="10257" max="10258" width="9.140625" style="531" customWidth="1"/>
    <col min="10259" max="10262" width="8.85546875" style="531" customWidth="1"/>
    <col min="10263" max="10265" width="9.85546875" style="531" customWidth="1"/>
    <col min="10266" max="10266" width="9" style="531" customWidth="1"/>
    <col min="10267" max="10267" width="7.28515625" style="531" customWidth="1"/>
    <col min="10268" max="10268" width="22.28515625" style="531" customWidth="1"/>
    <col min="10269" max="10269" width="12" style="531" customWidth="1"/>
    <col min="10270" max="10272" width="9.140625" style="531" customWidth="1"/>
    <col min="10273" max="10496" width="9.140625" style="531"/>
    <col min="10497" max="10497" width="7.28515625" style="531" customWidth="1"/>
    <col min="10498" max="10498" width="17.28515625" style="531" customWidth="1"/>
    <col min="10499" max="10511" width="0" style="531" hidden="1" customWidth="1"/>
    <col min="10512" max="10512" width="9.28515625" style="531" customWidth="1"/>
    <col min="10513" max="10514" width="9.140625" style="531" customWidth="1"/>
    <col min="10515" max="10518" width="8.85546875" style="531" customWidth="1"/>
    <col min="10519" max="10521" width="9.85546875" style="531" customWidth="1"/>
    <col min="10522" max="10522" width="9" style="531" customWidth="1"/>
    <col min="10523" max="10523" width="7.28515625" style="531" customWidth="1"/>
    <col min="10524" max="10524" width="22.28515625" style="531" customWidth="1"/>
    <col min="10525" max="10525" width="12" style="531" customWidth="1"/>
    <col min="10526" max="10528" width="9.140625" style="531" customWidth="1"/>
    <col min="10529" max="10752" width="9.140625" style="531"/>
    <col min="10753" max="10753" width="7.28515625" style="531" customWidth="1"/>
    <col min="10754" max="10754" width="17.28515625" style="531" customWidth="1"/>
    <col min="10755" max="10767" width="0" style="531" hidden="1" customWidth="1"/>
    <col min="10768" max="10768" width="9.28515625" style="531" customWidth="1"/>
    <col min="10769" max="10770" width="9.140625" style="531" customWidth="1"/>
    <col min="10771" max="10774" width="8.85546875" style="531" customWidth="1"/>
    <col min="10775" max="10777" width="9.85546875" style="531" customWidth="1"/>
    <col min="10778" max="10778" width="9" style="531" customWidth="1"/>
    <col min="10779" max="10779" width="7.28515625" style="531" customWidth="1"/>
    <col min="10780" max="10780" width="22.28515625" style="531" customWidth="1"/>
    <col min="10781" max="10781" width="12" style="531" customWidth="1"/>
    <col min="10782" max="10784" width="9.140625" style="531" customWidth="1"/>
    <col min="10785" max="11008" width="9.140625" style="531"/>
    <col min="11009" max="11009" width="7.28515625" style="531" customWidth="1"/>
    <col min="11010" max="11010" width="17.28515625" style="531" customWidth="1"/>
    <col min="11011" max="11023" width="0" style="531" hidden="1" customWidth="1"/>
    <col min="11024" max="11024" width="9.28515625" style="531" customWidth="1"/>
    <col min="11025" max="11026" width="9.140625" style="531" customWidth="1"/>
    <col min="11027" max="11030" width="8.85546875" style="531" customWidth="1"/>
    <col min="11031" max="11033" width="9.85546875" style="531" customWidth="1"/>
    <col min="11034" max="11034" width="9" style="531" customWidth="1"/>
    <col min="11035" max="11035" width="7.28515625" style="531" customWidth="1"/>
    <col min="11036" max="11036" width="22.28515625" style="531" customWidth="1"/>
    <col min="11037" max="11037" width="12" style="531" customWidth="1"/>
    <col min="11038" max="11040" width="9.140625" style="531" customWidth="1"/>
    <col min="11041" max="11264" width="9.140625" style="531"/>
    <col min="11265" max="11265" width="7.28515625" style="531" customWidth="1"/>
    <col min="11266" max="11266" width="17.28515625" style="531" customWidth="1"/>
    <col min="11267" max="11279" width="0" style="531" hidden="1" customWidth="1"/>
    <col min="11280" max="11280" width="9.28515625" style="531" customWidth="1"/>
    <col min="11281" max="11282" width="9.140625" style="531" customWidth="1"/>
    <col min="11283" max="11286" width="8.85546875" style="531" customWidth="1"/>
    <col min="11287" max="11289" width="9.85546875" style="531" customWidth="1"/>
    <col min="11290" max="11290" width="9" style="531" customWidth="1"/>
    <col min="11291" max="11291" width="7.28515625" style="531" customWidth="1"/>
    <col min="11292" max="11292" width="22.28515625" style="531" customWidth="1"/>
    <col min="11293" max="11293" width="12" style="531" customWidth="1"/>
    <col min="11294" max="11296" width="9.140625" style="531" customWidth="1"/>
    <col min="11297" max="11520" width="9.140625" style="531"/>
    <col min="11521" max="11521" width="7.28515625" style="531" customWidth="1"/>
    <col min="11522" max="11522" width="17.28515625" style="531" customWidth="1"/>
    <col min="11523" max="11535" width="0" style="531" hidden="1" customWidth="1"/>
    <col min="11536" max="11536" width="9.28515625" style="531" customWidth="1"/>
    <col min="11537" max="11538" width="9.140625" style="531" customWidth="1"/>
    <col min="11539" max="11542" width="8.85546875" style="531" customWidth="1"/>
    <col min="11543" max="11545" width="9.85546875" style="531" customWidth="1"/>
    <col min="11546" max="11546" width="9" style="531" customWidth="1"/>
    <col min="11547" max="11547" width="7.28515625" style="531" customWidth="1"/>
    <col min="11548" max="11548" width="22.28515625" style="531" customWidth="1"/>
    <col min="11549" max="11549" width="12" style="531" customWidth="1"/>
    <col min="11550" max="11552" width="9.140625" style="531" customWidth="1"/>
    <col min="11553" max="11776" width="9.140625" style="531"/>
    <col min="11777" max="11777" width="7.28515625" style="531" customWidth="1"/>
    <col min="11778" max="11778" width="17.28515625" style="531" customWidth="1"/>
    <col min="11779" max="11791" width="0" style="531" hidden="1" customWidth="1"/>
    <col min="11792" max="11792" width="9.28515625" style="531" customWidth="1"/>
    <col min="11793" max="11794" width="9.140625" style="531" customWidth="1"/>
    <col min="11795" max="11798" width="8.85546875" style="531" customWidth="1"/>
    <col min="11799" max="11801" width="9.85546875" style="531" customWidth="1"/>
    <col min="11802" max="11802" width="9" style="531" customWidth="1"/>
    <col min="11803" max="11803" width="7.28515625" style="531" customWidth="1"/>
    <col min="11804" max="11804" width="22.28515625" style="531" customWidth="1"/>
    <col min="11805" max="11805" width="12" style="531" customWidth="1"/>
    <col min="11806" max="11808" width="9.140625" style="531" customWidth="1"/>
    <col min="11809" max="12032" width="9.140625" style="531"/>
    <col min="12033" max="12033" width="7.28515625" style="531" customWidth="1"/>
    <col min="12034" max="12034" width="17.28515625" style="531" customWidth="1"/>
    <col min="12035" max="12047" width="0" style="531" hidden="1" customWidth="1"/>
    <col min="12048" max="12048" width="9.28515625" style="531" customWidth="1"/>
    <col min="12049" max="12050" width="9.140625" style="531" customWidth="1"/>
    <col min="12051" max="12054" width="8.85546875" style="531" customWidth="1"/>
    <col min="12055" max="12057" width="9.85546875" style="531" customWidth="1"/>
    <col min="12058" max="12058" width="9" style="531" customWidth="1"/>
    <col min="12059" max="12059" width="7.28515625" style="531" customWidth="1"/>
    <col min="12060" max="12060" width="22.28515625" style="531" customWidth="1"/>
    <col min="12061" max="12061" width="12" style="531" customWidth="1"/>
    <col min="12062" max="12064" width="9.140625" style="531" customWidth="1"/>
    <col min="12065" max="12288" width="9.140625" style="531"/>
    <col min="12289" max="12289" width="7.28515625" style="531" customWidth="1"/>
    <col min="12290" max="12290" width="17.28515625" style="531" customWidth="1"/>
    <col min="12291" max="12303" width="0" style="531" hidden="1" customWidth="1"/>
    <col min="12304" max="12304" width="9.28515625" style="531" customWidth="1"/>
    <col min="12305" max="12306" width="9.140625" style="531" customWidth="1"/>
    <col min="12307" max="12310" width="8.85546875" style="531" customWidth="1"/>
    <col min="12311" max="12313" width="9.85546875" style="531" customWidth="1"/>
    <col min="12314" max="12314" width="9" style="531" customWidth="1"/>
    <col min="12315" max="12315" width="7.28515625" style="531" customWidth="1"/>
    <col min="12316" max="12316" width="22.28515625" style="531" customWidth="1"/>
    <col min="12317" max="12317" width="12" style="531" customWidth="1"/>
    <col min="12318" max="12320" width="9.140625" style="531" customWidth="1"/>
    <col min="12321" max="12544" width="9.140625" style="531"/>
    <col min="12545" max="12545" width="7.28515625" style="531" customWidth="1"/>
    <col min="12546" max="12546" width="17.28515625" style="531" customWidth="1"/>
    <col min="12547" max="12559" width="0" style="531" hidden="1" customWidth="1"/>
    <col min="12560" max="12560" width="9.28515625" style="531" customWidth="1"/>
    <col min="12561" max="12562" width="9.140625" style="531" customWidth="1"/>
    <col min="12563" max="12566" width="8.85546875" style="531" customWidth="1"/>
    <col min="12567" max="12569" width="9.85546875" style="531" customWidth="1"/>
    <col min="12570" max="12570" width="9" style="531" customWidth="1"/>
    <col min="12571" max="12571" width="7.28515625" style="531" customWidth="1"/>
    <col min="12572" max="12572" width="22.28515625" style="531" customWidth="1"/>
    <col min="12573" max="12573" width="12" style="531" customWidth="1"/>
    <col min="12574" max="12576" width="9.140625" style="531" customWidth="1"/>
    <col min="12577" max="12800" width="9.140625" style="531"/>
    <col min="12801" max="12801" width="7.28515625" style="531" customWidth="1"/>
    <col min="12802" max="12802" width="17.28515625" style="531" customWidth="1"/>
    <col min="12803" max="12815" width="0" style="531" hidden="1" customWidth="1"/>
    <col min="12816" max="12816" width="9.28515625" style="531" customWidth="1"/>
    <col min="12817" max="12818" width="9.140625" style="531" customWidth="1"/>
    <col min="12819" max="12822" width="8.85546875" style="531" customWidth="1"/>
    <col min="12823" max="12825" width="9.85546875" style="531" customWidth="1"/>
    <col min="12826" max="12826" width="9" style="531" customWidth="1"/>
    <col min="12827" max="12827" width="7.28515625" style="531" customWidth="1"/>
    <col min="12828" max="12828" width="22.28515625" style="531" customWidth="1"/>
    <col min="12829" max="12829" width="12" style="531" customWidth="1"/>
    <col min="12830" max="12832" width="9.140625" style="531" customWidth="1"/>
    <col min="12833" max="13056" width="9.140625" style="531"/>
    <col min="13057" max="13057" width="7.28515625" style="531" customWidth="1"/>
    <col min="13058" max="13058" width="17.28515625" style="531" customWidth="1"/>
    <col min="13059" max="13071" width="0" style="531" hidden="1" customWidth="1"/>
    <col min="13072" max="13072" width="9.28515625" style="531" customWidth="1"/>
    <col min="13073" max="13074" width="9.140625" style="531" customWidth="1"/>
    <col min="13075" max="13078" width="8.85546875" style="531" customWidth="1"/>
    <col min="13079" max="13081" width="9.85546875" style="531" customWidth="1"/>
    <col min="13082" max="13082" width="9" style="531" customWidth="1"/>
    <col min="13083" max="13083" width="7.28515625" style="531" customWidth="1"/>
    <col min="13084" max="13084" width="22.28515625" style="531" customWidth="1"/>
    <col min="13085" max="13085" width="12" style="531" customWidth="1"/>
    <col min="13086" max="13088" width="9.140625" style="531" customWidth="1"/>
    <col min="13089" max="13312" width="9.140625" style="531"/>
    <col min="13313" max="13313" width="7.28515625" style="531" customWidth="1"/>
    <col min="13314" max="13314" width="17.28515625" style="531" customWidth="1"/>
    <col min="13315" max="13327" width="0" style="531" hidden="1" customWidth="1"/>
    <col min="13328" max="13328" width="9.28515625" style="531" customWidth="1"/>
    <col min="13329" max="13330" width="9.140625" style="531" customWidth="1"/>
    <col min="13331" max="13334" width="8.85546875" style="531" customWidth="1"/>
    <col min="13335" max="13337" width="9.85546875" style="531" customWidth="1"/>
    <col min="13338" max="13338" width="9" style="531" customWidth="1"/>
    <col min="13339" max="13339" width="7.28515625" style="531" customWidth="1"/>
    <col min="13340" max="13340" width="22.28515625" style="531" customWidth="1"/>
    <col min="13341" max="13341" width="12" style="531" customWidth="1"/>
    <col min="13342" max="13344" width="9.140625" style="531" customWidth="1"/>
    <col min="13345" max="13568" width="9.140625" style="531"/>
    <col min="13569" max="13569" width="7.28515625" style="531" customWidth="1"/>
    <col min="13570" max="13570" width="17.28515625" style="531" customWidth="1"/>
    <col min="13571" max="13583" width="0" style="531" hidden="1" customWidth="1"/>
    <col min="13584" max="13584" width="9.28515625" style="531" customWidth="1"/>
    <col min="13585" max="13586" width="9.140625" style="531" customWidth="1"/>
    <col min="13587" max="13590" width="8.85546875" style="531" customWidth="1"/>
    <col min="13591" max="13593" width="9.85546875" style="531" customWidth="1"/>
    <col min="13594" max="13594" width="9" style="531" customWidth="1"/>
    <col min="13595" max="13595" width="7.28515625" style="531" customWidth="1"/>
    <col min="13596" max="13596" width="22.28515625" style="531" customWidth="1"/>
    <col min="13597" max="13597" width="12" style="531" customWidth="1"/>
    <col min="13598" max="13600" width="9.140625" style="531" customWidth="1"/>
    <col min="13601" max="13824" width="9.140625" style="531"/>
    <col min="13825" max="13825" width="7.28515625" style="531" customWidth="1"/>
    <col min="13826" max="13826" width="17.28515625" style="531" customWidth="1"/>
    <col min="13827" max="13839" width="0" style="531" hidden="1" customWidth="1"/>
    <col min="13840" max="13840" width="9.28515625" style="531" customWidth="1"/>
    <col min="13841" max="13842" width="9.140625" style="531" customWidth="1"/>
    <col min="13843" max="13846" width="8.85546875" style="531" customWidth="1"/>
    <col min="13847" max="13849" width="9.85546875" style="531" customWidth="1"/>
    <col min="13850" max="13850" width="9" style="531" customWidth="1"/>
    <col min="13851" max="13851" width="7.28515625" style="531" customWidth="1"/>
    <col min="13852" max="13852" width="22.28515625" style="531" customWidth="1"/>
    <col min="13853" max="13853" width="12" style="531" customWidth="1"/>
    <col min="13854" max="13856" width="9.140625" style="531" customWidth="1"/>
    <col min="13857" max="14080" width="9.140625" style="531"/>
    <col min="14081" max="14081" width="7.28515625" style="531" customWidth="1"/>
    <col min="14082" max="14082" width="17.28515625" style="531" customWidth="1"/>
    <col min="14083" max="14095" width="0" style="531" hidden="1" customWidth="1"/>
    <col min="14096" max="14096" width="9.28515625" style="531" customWidth="1"/>
    <col min="14097" max="14098" width="9.140625" style="531" customWidth="1"/>
    <col min="14099" max="14102" width="8.85546875" style="531" customWidth="1"/>
    <col min="14103" max="14105" width="9.85546875" style="531" customWidth="1"/>
    <col min="14106" max="14106" width="9" style="531" customWidth="1"/>
    <col min="14107" max="14107" width="7.28515625" style="531" customWidth="1"/>
    <col min="14108" max="14108" width="22.28515625" style="531" customWidth="1"/>
    <col min="14109" max="14109" width="12" style="531" customWidth="1"/>
    <col min="14110" max="14112" width="9.140625" style="531" customWidth="1"/>
    <col min="14113" max="14336" width="9.140625" style="531"/>
    <col min="14337" max="14337" width="7.28515625" style="531" customWidth="1"/>
    <col min="14338" max="14338" width="17.28515625" style="531" customWidth="1"/>
    <col min="14339" max="14351" width="0" style="531" hidden="1" customWidth="1"/>
    <col min="14352" max="14352" width="9.28515625" style="531" customWidth="1"/>
    <col min="14353" max="14354" width="9.140625" style="531" customWidth="1"/>
    <col min="14355" max="14358" width="8.85546875" style="531" customWidth="1"/>
    <col min="14359" max="14361" width="9.85546875" style="531" customWidth="1"/>
    <col min="14362" max="14362" width="9" style="531" customWidth="1"/>
    <col min="14363" max="14363" width="7.28515625" style="531" customWidth="1"/>
    <col min="14364" max="14364" width="22.28515625" style="531" customWidth="1"/>
    <col min="14365" max="14365" width="12" style="531" customWidth="1"/>
    <col min="14366" max="14368" width="9.140625" style="531" customWidth="1"/>
    <col min="14369" max="14592" width="9.140625" style="531"/>
    <col min="14593" max="14593" width="7.28515625" style="531" customWidth="1"/>
    <col min="14594" max="14594" width="17.28515625" style="531" customWidth="1"/>
    <col min="14595" max="14607" width="0" style="531" hidden="1" customWidth="1"/>
    <col min="14608" max="14608" width="9.28515625" style="531" customWidth="1"/>
    <col min="14609" max="14610" width="9.140625" style="531" customWidth="1"/>
    <col min="14611" max="14614" width="8.85546875" style="531" customWidth="1"/>
    <col min="14615" max="14617" width="9.85546875" style="531" customWidth="1"/>
    <col min="14618" max="14618" width="9" style="531" customWidth="1"/>
    <col min="14619" max="14619" width="7.28515625" style="531" customWidth="1"/>
    <col min="14620" max="14620" width="22.28515625" style="531" customWidth="1"/>
    <col min="14621" max="14621" width="12" style="531" customWidth="1"/>
    <col min="14622" max="14624" width="9.140625" style="531" customWidth="1"/>
    <col min="14625" max="14848" width="9.140625" style="531"/>
    <col min="14849" max="14849" width="7.28515625" style="531" customWidth="1"/>
    <col min="14850" max="14850" width="17.28515625" style="531" customWidth="1"/>
    <col min="14851" max="14863" width="0" style="531" hidden="1" customWidth="1"/>
    <col min="14864" max="14864" width="9.28515625" style="531" customWidth="1"/>
    <col min="14865" max="14866" width="9.140625" style="531" customWidth="1"/>
    <col min="14867" max="14870" width="8.85546875" style="531" customWidth="1"/>
    <col min="14871" max="14873" width="9.85546875" style="531" customWidth="1"/>
    <col min="14874" max="14874" width="9" style="531" customWidth="1"/>
    <col min="14875" max="14875" width="7.28515625" style="531" customWidth="1"/>
    <col min="14876" max="14876" width="22.28515625" style="531" customWidth="1"/>
    <col min="14877" max="14877" width="12" style="531" customWidth="1"/>
    <col min="14878" max="14880" width="9.140625" style="531" customWidth="1"/>
    <col min="14881" max="15104" width="9.140625" style="531"/>
    <col min="15105" max="15105" width="7.28515625" style="531" customWidth="1"/>
    <col min="15106" max="15106" width="17.28515625" style="531" customWidth="1"/>
    <col min="15107" max="15119" width="0" style="531" hidden="1" customWidth="1"/>
    <col min="15120" max="15120" width="9.28515625" style="531" customWidth="1"/>
    <col min="15121" max="15122" width="9.140625" style="531" customWidth="1"/>
    <col min="15123" max="15126" width="8.85546875" style="531" customWidth="1"/>
    <col min="15127" max="15129" width="9.85546875" style="531" customWidth="1"/>
    <col min="15130" max="15130" width="9" style="531" customWidth="1"/>
    <col min="15131" max="15131" width="7.28515625" style="531" customWidth="1"/>
    <col min="15132" max="15132" width="22.28515625" style="531" customWidth="1"/>
    <col min="15133" max="15133" width="12" style="531" customWidth="1"/>
    <col min="15134" max="15136" width="9.140625" style="531" customWidth="1"/>
    <col min="15137" max="15360" width="9.140625" style="531"/>
    <col min="15361" max="15361" width="7.28515625" style="531" customWidth="1"/>
    <col min="15362" max="15362" width="17.28515625" style="531" customWidth="1"/>
    <col min="15363" max="15375" width="0" style="531" hidden="1" customWidth="1"/>
    <col min="15376" max="15376" width="9.28515625" style="531" customWidth="1"/>
    <col min="15377" max="15378" width="9.140625" style="531" customWidth="1"/>
    <col min="15379" max="15382" width="8.85546875" style="531" customWidth="1"/>
    <col min="15383" max="15385" width="9.85546875" style="531" customWidth="1"/>
    <col min="15386" max="15386" width="9" style="531" customWidth="1"/>
    <col min="15387" max="15387" width="7.28515625" style="531" customWidth="1"/>
    <col min="15388" max="15388" width="22.28515625" style="531" customWidth="1"/>
    <col min="15389" max="15389" width="12" style="531" customWidth="1"/>
    <col min="15390" max="15392" width="9.140625" style="531" customWidth="1"/>
    <col min="15393" max="15616" width="9.140625" style="531"/>
    <col min="15617" max="15617" width="7.28515625" style="531" customWidth="1"/>
    <col min="15618" max="15618" width="17.28515625" style="531" customWidth="1"/>
    <col min="15619" max="15631" width="0" style="531" hidden="1" customWidth="1"/>
    <col min="15632" max="15632" width="9.28515625" style="531" customWidth="1"/>
    <col min="15633" max="15634" width="9.140625" style="531" customWidth="1"/>
    <col min="15635" max="15638" width="8.85546875" style="531" customWidth="1"/>
    <col min="15639" max="15641" width="9.85546875" style="531" customWidth="1"/>
    <col min="15642" max="15642" width="9" style="531" customWidth="1"/>
    <col min="15643" max="15643" width="7.28515625" style="531" customWidth="1"/>
    <col min="15644" max="15644" width="22.28515625" style="531" customWidth="1"/>
    <col min="15645" max="15645" width="12" style="531" customWidth="1"/>
    <col min="15646" max="15648" width="9.140625" style="531" customWidth="1"/>
    <col min="15649" max="15872" width="9.140625" style="531"/>
    <col min="15873" max="15873" width="7.28515625" style="531" customWidth="1"/>
    <col min="15874" max="15874" width="17.28515625" style="531" customWidth="1"/>
    <col min="15875" max="15887" width="0" style="531" hidden="1" customWidth="1"/>
    <col min="15888" max="15888" width="9.28515625" style="531" customWidth="1"/>
    <col min="15889" max="15890" width="9.140625" style="531" customWidth="1"/>
    <col min="15891" max="15894" width="8.85546875" style="531" customWidth="1"/>
    <col min="15895" max="15897" width="9.85546875" style="531" customWidth="1"/>
    <col min="15898" max="15898" width="9" style="531" customWidth="1"/>
    <col min="15899" max="15899" width="7.28515625" style="531" customWidth="1"/>
    <col min="15900" max="15900" width="22.28515625" style="531" customWidth="1"/>
    <col min="15901" max="15901" width="12" style="531" customWidth="1"/>
    <col min="15902" max="15904" width="9.140625" style="531" customWidth="1"/>
    <col min="15905" max="16128" width="9.140625" style="531"/>
    <col min="16129" max="16129" width="7.28515625" style="531" customWidth="1"/>
    <col min="16130" max="16130" width="17.28515625" style="531" customWidth="1"/>
    <col min="16131" max="16143" width="0" style="531" hidden="1" customWidth="1"/>
    <col min="16144" max="16144" width="9.28515625" style="531" customWidth="1"/>
    <col min="16145" max="16146" width="9.140625" style="531" customWidth="1"/>
    <col min="16147" max="16150" width="8.85546875" style="531" customWidth="1"/>
    <col min="16151" max="16153" width="9.85546875" style="531" customWidth="1"/>
    <col min="16154" max="16154" width="9" style="531" customWidth="1"/>
    <col min="16155" max="16155" width="7.28515625" style="531" customWidth="1"/>
    <col min="16156" max="16156" width="22.28515625" style="531" customWidth="1"/>
    <col min="16157" max="16157" width="12" style="531" customWidth="1"/>
    <col min="16158" max="16160" width="9.140625" style="531" customWidth="1"/>
    <col min="16161" max="16384" width="9.140625" style="531"/>
  </cols>
  <sheetData>
    <row r="1" spans="1:32" hidden="1" x14ac:dyDescent="0.2">
      <c r="A1" s="588"/>
      <c r="B1" s="1248"/>
      <c r="C1" s="1248"/>
      <c r="D1" s="1248"/>
      <c r="E1" s="1248"/>
      <c r="F1" s="1248"/>
      <c r="G1" s="1248"/>
      <c r="H1" s="1248"/>
      <c r="I1" s="1248"/>
      <c r="J1" s="1248"/>
      <c r="K1" s="1248"/>
      <c r="L1" s="1248"/>
      <c r="M1" s="1248"/>
      <c r="N1" s="1248"/>
      <c r="O1" s="588"/>
      <c r="P1" s="588"/>
      <c r="Q1" s="588"/>
      <c r="R1" s="588"/>
      <c r="S1" s="588"/>
      <c r="T1" s="588"/>
      <c r="U1" s="588"/>
      <c r="V1" s="588"/>
      <c r="W1" s="589"/>
      <c r="X1" s="589"/>
      <c r="Y1" s="589"/>
    </row>
    <row r="2" spans="1:32" ht="12.75" hidden="1" customHeight="1" x14ac:dyDescent="0.2">
      <c r="B2" s="1249" t="s">
        <v>978</v>
      </c>
      <c r="C2" s="1249"/>
      <c r="D2" s="1249"/>
      <c r="E2" s="1249"/>
      <c r="F2" s="1249"/>
      <c r="G2" s="1249"/>
      <c r="H2" s="1249"/>
      <c r="I2" s="1249"/>
      <c r="J2" s="1249"/>
      <c r="K2" s="1249"/>
      <c r="L2" s="1249"/>
      <c r="M2" s="1249"/>
      <c r="N2" s="1249"/>
      <c r="O2" s="1249"/>
      <c r="P2" s="1249"/>
      <c r="Q2" s="1249"/>
      <c r="R2" s="530"/>
      <c r="S2" s="530"/>
      <c r="T2" s="530"/>
      <c r="U2" s="530"/>
      <c r="V2" s="530"/>
      <c r="W2" s="530"/>
      <c r="X2" s="530"/>
      <c r="Y2" s="530"/>
      <c r="Z2" s="530"/>
    </row>
    <row r="3" spans="1:32" ht="22.5" hidden="1" customHeight="1" thickBot="1" x14ac:dyDescent="0.25">
      <c r="A3" s="590"/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32"/>
      <c r="W3" s="532"/>
      <c r="X3" s="532"/>
      <c r="Y3" s="532"/>
      <c r="Z3" s="532"/>
      <c r="AA3" s="4"/>
      <c r="AB3" s="4"/>
      <c r="AC3" s="4"/>
      <c r="AD3" s="4"/>
      <c r="AE3" s="4"/>
      <c r="AF3" s="4"/>
    </row>
    <row r="4" spans="1:32" ht="22.5" hidden="1" customHeight="1" thickBot="1" x14ac:dyDescent="0.25">
      <c r="A4" s="536"/>
      <c r="B4" s="591" t="s">
        <v>943</v>
      </c>
      <c r="C4" s="592" t="s">
        <v>499</v>
      </c>
      <c r="D4" s="593" t="s">
        <v>500</v>
      </c>
      <c r="E4" s="594" t="s">
        <v>501</v>
      </c>
      <c r="F4" s="594" t="s">
        <v>502</v>
      </c>
      <c r="G4" s="594" t="s">
        <v>503</v>
      </c>
      <c r="H4" s="594" t="s">
        <v>504</v>
      </c>
      <c r="I4" s="595" t="s">
        <v>505</v>
      </c>
      <c r="J4" s="596" t="s">
        <v>506</v>
      </c>
      <c r="K4" s="597" t="s">
        <v>507</v>
      </c>
      <c r="L4" s="594" t="s">
        <v>508</v>
      </c>
      <c r="M4" s="594" t="s">
        <v>509</v>
      </c>
      <c r="N4" s="594" t="s">
        <v>510</v>
      </c>
      <c r="O4" s="594" t="s">
        <v>511</v>
      </c>
      <c r="P4" s="594" t="s">
        <v>3</v>
      </c>
      <c r="Q4" s="594" t="s">
        <v>4</v>
      </c>
      <c r="R4" s="594" t="s">
        <v>5</v>
      </c>
      <c r="S4" s="594" t="s">
        <v>6</v>
      </c>
      <c r="T4" s="598" t="s">
        <v>7</v>
      </c>
      <c r="U4" s="595" t="s">
        <v>8</v>
      </c>
      <c r="V4" s="595" t="s">
        <v>9</v>
      </c>
      <c r="W4" s="595" t="s">
        <v>10</v>
      </c>
      <c r="X4" s="595" t="s">
        <v>11</v>
      </c>
      <c r="Y4" s="599" t="s">
        <v>12</v>
      </c>
      <c r="Z4" s="600" t="s">
        <v>879</v>
      </c>
      <c r="AA4" s="4"/>
      <c r="AB4" s="4"/>
      <c r="AC4" s="4"/>
      <c r="AD4" s="4"/>
      <c r="AE4" s="4"/>
      <c r="AF4" s="4"/>
    </row>
    <row r="5" spans="1:32" ht="15.75" hidden="1" customHeight="1" x14ac:dyDescent="0.2">
      <c r="A5" s="601"/>
      <c r="B5" s="542" t="s">
        <v>949</v>
      </c>
      <c r="C5" s="602">
        <v>461276</v>
      </c>
      <c r="D5" s="602">
        <v>487890</v>
      </c>
      <c r="E5" s="603">
        <v>679320</v>
      </c>
      <c r="F5" s="603">
        <v>321758</v>
      </c>
      <c r="G5" s="603">
        <v>493111</v>
      </c>
      <c r="H5" s="603">
        <v>679390</v>
      </c>
      <c r="I5" s="604">
        <v>2299706</v>
      </c>
      <c r="J5" s="605">
        <v>1585902</v>
      </c>
      <c r="K5" s="606">
        <v>16146836</v>
      </c>
      <c r="L5" s="603">
        <v>490253</v>
      </c>
      <c r="M5" s="603">
        <v>726579</v>
      </c>
      <c r="N5" s="603">
        <v>1567989</v>
      </c>
      <c r="O5" s="603">
        <v>693050</v>
      </c>
      <c r="P5" s="603">
        <v>1454250</v>
      </c>
      <c r="Q5" s="603">
        <v>908426</v>
      </c>
      <c r="R5" s="603">
        <v>1225861</v>
      </c>
      <c r="S5" s="603">
        <v>1019533</v>
      </c>
      <c r="T5" s="607">
        <v>308798</v>
      </c>
      <c r="U5" s="604">
        <v>569034</v>
      </c>
      <c r="V5" s="604">
        <v>278616</v>
      </c>
      <c r="W5" s="604">
        <v>123038</v>
      </c>
      <c r="X5" s="604">
        <v>271335</v>
      </c>
      <c r="Y5" s="608">
        <v>913006</v>
      </c>
      <c r="Z5" s="609">
        <f t="shared" ref="Z5:Z17" si="0">AVERAGE(P5:Y5)</f>
        <v>707189.7</v>
      </c>
      <c r="AA5" s="4"/>
      <c r="AB5" s="4"/>
      <c r="AC5" s="4"/>
      <c r="AD5" s="4"/>
      <c r="AE5" s="4"/>
      <c r="AF5" s="4"/>
    </row>
    <row r="6" spans="1:32" ht="15.75" hidden="1" customHeight="1" x14ac:dyDescent="0.2">
      <c r="A6" s="601"/>
      <c r="B6" s="547" t="s">
        <v>950</v>
      </c>
      <c r="C6" s="610">
        <v>1569022</v>
      </c>
      <c r="D6" s="610">
        <v>3033450</v>
      </c>
      <c r="E6" s="611">
        <v>2817881</v>
      </c>
      <c r="F6" s="611">
        <v>1676618</v>
      </c>
      <c r="G6" s="611">
        <v>2965717</v>
      </c>
      <c r="H6" s="611">
        <v>6414330</v>
      </c>
      <c r="I6" s="612">
        <v>2856298</v>
      </c>
      <c r="J6" s="613">
        <v>4159522</v>
      </c>
      <c r="K6" s="614">
        <v>1974790</v>
      </c>
      <c r="L6" s="611">
        <v>842525</v>
      </c>
      <c r="M6" s="611">
        <v>2797099</v>
      </c>
      <c r="N6" s="611">
        <v>4659766</v>
      </c>
      <c r="O6" s="611">
        <v>2086977</v>
      </c>
      <c r="P6" s="611">
        <v>4106087</v>
      </c>
      <c r="Q6" s="611">
        <v>2006318</v>
      </c>
      <c r="R6" s="611">
        <v>892215</v>
      </c>
      <c r="S6" s="611">
        <v>915930</v>
      </c>
      <c r="T6" s="615">
        <v>1014021</v>
      </c>
      <c r="U6" s="612">
        <v>989569</v>
      </c>
      <c r="V6" s="612">
        <v>443882</v>
      </c>
      <c r="W6" s="612">
        <v>2237662</v>
      </c>
      <c r="X6" s="612">
        <v>578408</v>
      </c>
      <c r="Y6" s="616">
        <v>1371581</v>
      </c>
      <c r="Z6" s="609">
        <f t="shared" si="0"/>
        <v>1455567.3</v>
      </c>
      <c r="AA6" s="4"/>
      <c r="AB6" s="4"/>
      <c r="AC6" s="4"/>
      <c r="AD6" s="4"/>
      <c r="AE6" s="4"/>
      <c r="AF6" s="4"/>
    </row>
    <row r="7" spans="1:32" ht="15.75" hidden="1" customHeight="1" x14ac:dyDescent="0.2">
      <c r="A7" s="601"/>
      <c r="B7" s="547" t="s">
        <v>951</v>
      </c>
      <c r="C7" s="610">
        <v>280088</v>
      </c>
      <c r="D7" s="610">
        <v>1369321</v>
      </c>
      <c r="E7" s="611">
        <v>764317</v>
      </c>
      <c r="F7" s="611">
        <v>832097</v>
      </c>
      <c r="G7" s="611">
        <v>762578</v>
      </c>
      <c r="H7" s="611">
        <v>573531</v>
      </c>
      <c r="I7" s="612">
        <v>543366</v>
      </c>
      <c r="J7" s="613">
        <v>614701</v>
      </c>
      <c r="K7" s="614">
        <v>202920</v>
      </c>
      <c r="L7" s="611">
        <v>2749849</v>
      </c>
      <c r="M7" s="611">
        <v>1039500</v>
      </c>
      <c r="N7" s="611">
        <v>1664400</v>
      </c>
      <c r="O7" s="611">
        <v>2036574</v>
      </c>
      <c r="P7" s="611">
        <v>379975</v>
      </c>
      <c r="Q7" s="611">
        <v>631165</v>
      </c>
      <c r="R7" s="611">
        <v>1877864</v>
      </c>
      <c r="S7" s="611">
        <v>250618</v>
      </c>
      <c r="T7" s="615">
        <v>563070</v>
      </c>
      <c r="U7" s="612">
        <v>268430</v>
      </c>
      <c r="V7" s="612">
        <v>120000</v>
      </c>
      <c r="W7" s="612">
        <v>506828</v>
      </c>
      <c r="X7" s="612">
        <v>30000</v>
      </c>
      <c r="Y7" s="616">
        <v>561887</v>
      </c>
      <c r="Z7" s="609">
        <f t="shared" si="0"/>
        <v>518983.7</v>
      </c>
      <c r="AA7" s="4"/>
      <c r="AB7" s="4"/>
      <c r="AC7" s="4"/>
      <c r="AD7" s="4"/>
      <c r="AE7" s="4"/>
      <c r="AF7" s="4"/>
    </row>
    <row r="8" spans="1:32" ht="15.75" hidden="1" customHeight="1" x14ac:dyDescent="0.2">
      <c r="A8" s="601"/>
      <c r="B8" s="547" t="s">
        <v>952</v>
      </c>
      <c r="C8" s="610">
        <v>19974391</v>
      </c>
      <c r="D8" s="610">
        <v>660535</v>
      </c>
      <c r="E8" s="611">
        <v>3148906</v>
      </c>
      <c r="F8" s="611">
        <v>905540</v>
      </c>
      <c r="G8" s="611">
        <v>1437231</v>
      </c>
      <c r="H8" s="611">
        <v>845050</v>
      </c>
      <c r="I8" s="612">
        <v>220357</v>
      </c>
      <c r="J8" s="613">
        <v>1923711</v>
      </c>
      <c r="K8" s="614">
        <v>1054337</v>
      </c>
      <c r="L8" s="611">
        <v>1083860</v>
      </c>
      <c r="M8" s="611">
        <v>251524</v>
      </c>
      <c r="N8" s="611">
        <v>352578</v>
      </c>
      <c r="O8" s="611">
        <v>1200025</v>
      </c>
      <c r="P8" s="611">
        <v>902865</v>
      </c>
      <c r="Q8" s="611">
        <v>1426067</v>
      </c>
      <c r="R8" s="611">
        <v>371890</v>
      </c>
      <c r="S8" s="611">
        <v>594240</v>
      </c>
      <c r="T8" s="615">
        <v>1099729</v>
      </c>
      <c r="U8" s="612">
        <v>419355</v>
      </c>
      <c r="V8" s="612">
        <v>965481</v>
      </c>
      <c r="W8" s="612">
        <v>124326501</v>
      </c>
      <c r="X8" s="612">
        <v>1020024</v>
      </c>
      <c r="Y8" s="616">
        <v>3736120</v>
      </c>
      <c r="Z8" s="609">
        <f t="shared" si="0"/>
        <v>13486227.199999999</v>
      </c>
      <c r="AA8" s="4"/>
      <c r="AB8" s="4"/>
      <c r="AC8" s="4"/>
      <c r="AD8" s="4"/>
      <c r="AE8" s="4"/>
      <c r="AF8" s="4"/>
    </row>
    <row r="9" spans="1:32" ht="15.75" hidden="1" customHeight="1" x14ac:dyDescent="0.2">
      <c r="A9" s="601"/>
      <c r="B9" s="547" t="s">
        <v>953</v>
      </c>
      <c r="C9" s="610">
        <v>221280</v>
      </c>
      <c r="D9" s="610">
        <v>439218</v>
      </c>
      <c r="E9" s="611">
        <v>2014753</v>
      </c>
      <c r="F9" s="611">
        <v>1398849</v>
      </c>
      <c r="G9" s="611">
        <v>748187</v>
      </c>
      <c r="H9" s="611">
        <v>1113947</v>
      </c>
      <c r="I9" s="612">
        <v>2005588</v>
      </c>
      <c r="J9" s="613">
        <v>1026017</v>
      </c>
      <c r="K9" s="614">
        <v>1545822</v>
      </c>
      <c r="L9" s="611">
        <v>1266415</v>
      </c>
      <c r="M9" s="611">
        <v>4957663</v>
      </c>
      <c r="N9" s="611">
        <v>4335722</v>
      </c>
      <c r="O9" s="611">
        <v>2866591</v>
      </c>
      <c r="P9" s="611">
        <v>1718130</v>
      </c>
      <c r="Q9" s="611">
        <v>1423453</v>
      </c>
      <c r="R9" s="611">
        <v>2981073</v>
      </c>
      <c r="S9" s="611">
        <v>2572030</v>
      </c>
      <c r="T9" s="615">
        <v>5741678</v>
      </c>
      <c r="U9" s="612">
        <v>1012469</v>
      </c>
      <c r="V9" s="612">
        <v>843781</v>
      </c>
      <c r="W9" s="612">
        <v>1549611</v>
      </c>
      <c r="X9" s="612">
        <v>371365</v>
      </c>
      <c r="Y9" s="616">
        <v>852001</v>
      </c>
      <c r="Z9" s="609">
        <f t="shared" si="0"/>
        <v>1906559.1</v>
      </c>
      <c r="AA9" s="4"/>
      <c r="AB9" s="4"/>
      <c r="AC9" s="4"/>
      <c r="AD9" s="4"/>
      <c r="AE9" s="4"/>
      <c r="AF9" s="4"/>
    </row>
    <row r="10" spans="1:32" ht="15.75" hidden="1" customHeight="1" x14ac:dyDescent="0.2">
      <c r="A10" s="601"/>
      <c r="B10" s="547" t="s">
        <v>954</v>
      </c>
      <c r="C10" s="610">
        <v>497181</v>
      </c>
      <c r="D10" s="610">
        <v>373728</v>
      </c>
      <c r="E10" s="611">
        <v>1150535</v>
      </c>
      <c r="F10" s="611">
        <v>1412143</v>
      </c>
      <c r="G10" s="611">
        <v>745212</v>
      </c>
      <c r="H10" s="611">
        <v>884603</v>
      </c>
      <c r="I10" s="612">
        <v>782817</v>
      </c>
      <c r="J10" s="613">
        <v>988450</v>
      </c>
      <c r="K10" s="614">
        <v>1736369</v>
      </c>
      <c r="L10" s="611">
        <v>1980630</v>
      </c>
      <c r="M10" s="611">
        <v>908708</v>
      </c>
      <c r="N10" s="611">
        <v>921898</v>
      </c>
      <c r="O10" s="611">
        <v>923802</v>
      </c>
      <c r="P10" s="611">
        <v>678964</v>
      </c>
      <c r="Q10" s="611">
        <v>387332</v>
      </c>
      <c r="R10" s="611">
        <v>550188</v>
      </c>
      <c r="S10" s="611">
        <v>655475</v>
      </c>
      <c r="T10" s="615">
        <v>218545</v>
      </c>
      <c r="U10" s="612">
        <v>331982</v>
      </c>
      <c r="V10" s="612">
        <v>100792</v>
      </c>
      <c r="W10" s="612">
        <v>252716</v>
      </c>
      <c r="X10" s="612">
        <v>214426</v>
      </c>
      <c r="Y10" s="616">
        <v>243172</v>
      </c>
      <c r="Z10" s="609">
        <f t="shared" si="0"/>
        <v>363359.2</v>
      </c>
      <c r="AA10" s="4"/>
      <c r="AB10" s="4"/>
      <c r="AC10" s="4"/>
      <c r="AD10" s="4"/>
      <c r="AE10" s="4"/>
      <c r="AF10" s="4"/>
    </row>
    <row r="11" spans="1:32" ht="15.75" hidden="1" customHeight="1" x14ac:dyDescent="0.2">
      <c r="A11" s="601"/>
      <c r="B11" s="547" t="s">
        <v>955</v>
      </c>
      <c r="C11" s="610">
        <v>47283</v>
      </c>
      <c r="D11" s="610">
        <v>57461</v>
      </c>
      <c r="E11" s="611">
        <v>103713</v>
      </c>
      <c r="F11" s="611">
        <v>178951</v>
      </c>
      <c r="G11" s="611">
        <v>210301</v>
      </c>
      <c r="H11" s="611">
        <v>174154</v>
      </c>
      <c r="I11" s="612">
        <v>118344</v>
      </c>
      <c r="J11" s="613">
        <v>121759</v>
      </c>
      <c r="K11" s="614">
        <v>168993</v>
      </c>
      <c r="L11" s="611">
        <v>201310</v>
      </c>
      <c r="M11" s="611">
        <v>156161</v>
      </c>
      <c r="N11" s="611">
        <v>479930</v>
      </c>
      <c r="O11" s="611">
        <v>204773</v>
      </c>
      <c r="P11" s="611">
        <v>466994</v>
      </c>
      <c r="Q11" s="611">
        <v>573834</v>
      </c>
      <c r="R11" s="611">
        <v>293326</v>
      </c>
      <c r="S11" s="611">
        <v>174853</v>
      </c>
      <c r="T11" s="615">
        <v>70913</v>
      </c>
      <c r="U11" s="612">
        <v>374491</v>
      </c>
      <c r="V11" s="612">
        <v>227742</v>
      </c>
      <c r="W11" s="612">
        <v>66094</v>
      </c>
      <c r="X11" s="612">
        <v>186498</v>
      </c>
      <c r="Y11" s="616">
        <v>128014</v>
      </c>
      <c r="Z11" s="609">
        <f t="shared" si="0"/>
        <v>256275.9</v>
      </c>
      <c r="AA11" s="4"/>
      <c r="AB11" s="4"/>
      <c r="AC11" s="4"/>
      <c r="AD11" s="4"/>
      <c r="AE11" s="4"/>
      <c r="AF11" s="4"/>
    </row>
    <row r="12" spans="1:32" ht="15.75" hidden="1" customHeight="1" x14ac:dyDescent="0.2">
      <c r="A12" s="601"/>
      <c r="B12" s="547" t="s">
        <v>956</v>
      </c>
      <c r="C12" s="610">
        <v>936088</v>
      </c>
      <c r="D12" s="610">
        <v>521960</v>
      </c>
      <c r="E12" s="611">
        <v>1302325</v>
      </c>
      <c r="F12" s="611">
        <v>2504601</v>
      </c>
      <c r="G12" s="611">
        <v>1963880</v>
      </c>
      <c r="H12" s="611">
        <v>6475318</v>
      </c>
      <c r="I12" s="612">
        <v>525903</v>
      </c>
      <c r="J12" s="613">
        <v>2114070</v>
      </c>
      <c r="K12" s="614">
        <v>278284</v>
      </c>
      <c r="L12" s="611">
        <v>85626</v>
      </c>
      <c r="M12" s="611">
        <v>278750</v>
      </c>
      <c r="N12" s="611">
        <v>63160</v>
      </c>
      <c r="O12" s="611">
        <v>73150</v>
      </c>
      <c r="P12" s="611">
        <v>294493</v>
      </c>
      <c r="Q12" s="611">
        <v>924150</v>
      </c>
      <c r="R12" s="611">
        <v>83520</v>
      </c>
      <c r="S12" s="611">
        <v>98600</v>
      </c>
      <c r="T12" s="615">
        <v>20219</v>
      </c>
      <c r="U12" s="612">
        <v>111087</v>
      </c>
      <c r="V12" s="612">
        <v>1035108</v>
      </c>
      <c r="W12" s="612">
        <v>7210</v>
      </c>
      <c r="X12" s="612">
        <v>32690</v>
      </c>
      <c r="Y12" s="616">
        <v>185200</v>
      </c>
      <c r="Z12" s="609">
        <f t="shared" si="0"/>
        <v>279227.7</v>
      </c>
      <c r="AA12" s="4"/>
      <c r="AB12" s="4"/>
      <c r="AC12" s="4"/>
      <c r="AD12" s="4"/>
      <c r="AE12" s="4"/>
      <c r="AF12" s="4"/>
    </row>
    <row r="13" spans="1:32" ht="15.75" hidden="1" customHeight="1" x14ac:dyDescent="0.2">
      <c r="A13" s="601"/>
      <c r="B13" s="547" t="s">
        <v>957</v>
      </c>
      <c r="C13" s="610">
        <v>8867867</v>
      </c>
      <c r="D13" s="610">
        <v>1753306</v>
      </c>
      <c r="E13" s="611">
        <v>6027510</v>
      </c>
      <c r="F13" s="611">
        <v>2975303</v>
      </c>
      <c r="G13" s="611">
        <v>8752299</v>
      </c>
      <c r="H13" s="611">
        <v>3355397</v>
      </c>
      <c r="I13" s="612">
        <v>3005298</v>
      </c>
      <c r="J13" s="613">
        <v>3272424</v>
      </c>
      <c r="K13" s="614">
        <v>4060746</v>
      </c>
      <c r="L13" s="611">
        <v>3035057</v>
      </c>
      <c r="M13" s="611">
        <v>583053</v>
      </c>
      <c r="N13" s="611">
        <v>1198377</v>
      </c>
      <c r="O13" s="611">
        <v>2678278</v>
      </c>
      <c r="P13" s="611">
        <v>1431374</v>
      </c>
      <c r="Q13" s="611">
        <v>1420959</v>
      </c>
      <c r="R13" s="611">
        <v>1783263</v>
      </c>
      <c r="S13" s="611">
        <v>1292480</v>
      </c>
      <c r="T13" s="615">
        <v>3332634</v>
      </c>
      <c r="U13" s="612">
        <v>2089392</v>
      </c>
      <c r="V13" s="612">
        <v>588361</v>
      </c>
      <c r="W13" s="612">
        <v>323075</v>
      </c>
      <c r="X13" s="612">
        <v>373259</v>
      </c>
      <c r="Y13" s="616">
        <v>345746</v>
      </c>
      <c r="Z13" s="609">
        <f t="shared" si="0"/>
        <v>1298054.3</v>
      </c>
      <c r="AA13" s="4"/>
      <c r="AB13" s="4"/>
      <c r="AC13" s="4"/>
      <c r="AD13" s="4"/>
      <c r="AE13" s="4"/>
      <c r="AF13" s="4"/>
    </row>
    <row r="14" spans="1:32" ht="15.75" hidden="1" customHeight="1" x14ac:dyDescent="0.2">
      <c r="A14" s="601"/>
      <c r="B14" s="552" t="s">
        <v>958</v>
      </c>
      <c r="C14" s="617" t="s">
        <v>644</v>
      </c>
      <c r="D14" s="617" t="s">
        <v>644</v>
      </c>
      <c r="E14" s="618" t="s">
        <v>644</v>
      </c>
      <c r="F14" s="618" t="s">
        <v>644</v>
      </c>
      <c r="G14" s="611">
        <v>1457546</v>
      </c>
      <c r="H14" s="611">
        <v>1520443</v>
      </c>
      <c r="I14" s="612">
        <v>2163908</v>
      </c>
      <c r="J14" s="613">
        <v>1252332</v>
      </c>
      <c r="K14" s="614">
        <v>1422584</v>
      </c>
      <c r="L14" s="611">
        <v>1309516</v>
      </c>
      <c r="M14" s="611">
        <v>778048</v>
      </c>
      <c r="N14" s="611">
        <v>996017</v>
      </c>
      <c r="O14" s="611">
        <v>635203</v>
      </c>
      <c r="P14" s="611">
        <v>321133</v>
      </c>
      <c r="Q14" s="611">
        <v>252405</v>
      </c>
      <c r="R14" s="611">
        <v>437878</v>
      </c>
      <c r="S14" s="611">
        <v>167662</v>
      </c>
      <c r="T14" s="615">
        <v>119366</v>
      </c>
      <c r="U14" s="612">
        <v>369499</v>
      </c>
      <c r="V14" s="612">
        <v>130894</v>
      </c>
      <c r="W14" s="612">
        <v>154023</v>
      </c>
      <c r="X14" s="612">
        <v>21280</v>
      </c>
      <c r="Y14" s="616">
        <v>40925</v>
      </c>
      <c r="Z14" s="609">
        <f t="shared" si="0"/>
        <v>201506.5</v>
      </c>
      <c r="AA14" s="4"/>
      <c r="AB14" s="4"/>
      <c r="AC14" s="4"/>
      <c r="AD14" s="4"/>
      <c r="AE14" s="4"/>
      <c r="AF14" s="4"/>
    </row>
    <row r="15" spans="1:32" ht="22.5" hidden="1" customHeight="1" x14ac:dyDescent="0.2">
      <c r="A15" s="601"/>
      <c r="B15" s="556" t="s">
        <v>979</v>
      </c>
      <c r="C15" s="617"/>
      <c r="D15" s="617"/>
      <c r="E15" s="618"/>
      <c r="F15" s="618"/>
      <c r="G15" s="619"/>
      <c r="H15" s="619"/>
      <c r="I15" s="620"/>
      <c r="J15" s="621"/>
      <c r="K15" s="622"/>
      <c r="L15" s="619"/>
      <c r="M15" s="619"/>
      <c r="N15" s="619"/>
      <c r="O15" s="619"/>
      <c r="P15" s="611">
        <v>567532</v>
      </c>
      <c r="Q15" s="611">
        <v>360006</v>
      </c>
      <c r="R15" s="611">
        <v>319075</v>
      </c>
      <c r="S15" s="611">
        <v>320463</v>
      </c>
      <c r="T15" s="615">
        <v>1200385</v>
      </c>
      <c r="U15" s="612">
        <v>96115</v>
      </c>
      <c r="V15" s="612">
        <v>0</v>
      </c>
      <c r="W15" s="612">
        <v>11600</v>
      </c>
      <c r="X15" s="612">
        <v>8000</v>
      </c>
      <c r="Y15" s="616">
        <v>15400</v>
      </c>
      <c r="Z15" s="609">
        <f t="shared" si="0"/>
        <v>289857.59999999998</v>
      </c>
      <c r="AA15" s="4"/>
      <c r="AB15" s="4"/>
      <c r="AC15" s="4"/>
      <c r="AD15" s="4"/>
      <c r="AE15" s="4"/>
      <c r="AF15" s="4"/>
    </row>
    <row r="16" spans="1:32" ht="15.75" hidden="1" customHeight="1" thickBot="1" x14ac:dyDescent="0.25">
      <c r="A16" s="601"/>
      <c r="B16" s="562" t="s">
        <v>961</v>
      </c>
      <c r="C16" s="610">
        <v>3122692</v>
      </c>
      <c r="D16" s="610">
        <v>6890624</v>
      </c>
      <c r="E16" s="611">
        <v>1319849</v>
      </c>
      <c r="F16" s="611">
        <v>2764242</v>
      </c>
      <c r="G16" s="611">
        <v>3545601</v>
      </c>
      <c r="H16" s="611">
        <v>3534436</v>
      </c>
      <c r="I16" s="612">
        <v>5109753</v>
      </c>
      <c r="J16" s="623">
        <v>4975414</v>
      </c>
      <c r="K16" s="624">
        <v>2634528</v>
      </c>
      <c r="L16" s="625">
        <v>6061417</v>
      </c>
      <c r="M16" s="625">
        <v>2608174</v>
      </c>
      <c r="N16" s="625">
        <v>7893563</v>
      </c>
      <c r="O16" s="625">
        <v>7418379</v>
      </c>
      <c r="P16" s="625">
        <v>4938793</v>
      </c>
      <c r="Q16" s="625">
        <v>3287250</v>
      </c>
      <c r="R16" s="625">
        <v>5659643</v>
      </c>
      <c r="S16" s="625">
        <v>4137669</v>
      </c>
      <c r="T16" s="626">
        <v>3536617</v>
      </c>
      <c r="U16" s="627">
        <v>3005082</v>
      </c>
      <c r="V16" s="627">
        <v>3463633</v>
      </c>
      <c r="W16" s="627">
        <v>975668</v>
      </c>
      <c r="X16" s="627">
        <v>1752034</v>
      </c>
      <c r="Y16" s="628">
        <v>8646925</v>
      </c>
      <c r="Z16" s="609">
        <f t="shared" si="0"/>
        <v>3940331.4</v>
      </c>
      <c r="AA16" s="4"/>
      <c r="AB16" s="4"/>
      <c r="AC16" s="4"/>
      <c r="AD16" s="4"/>
      <c r="AE16" s="4"/>
      <c r="AF16" s="4"/>
    </row>
    <row r="17" spans="1:32" ht="15.75" hidden="1" customHeight="1" thickBot="1" x14ac:dyDescent="0.25">
      <c r="A17" s="629"/>
      <c r="B17" s="563" t="s">
        <v>911</v>
      </c>
      <c r="C17" s="564">
        <f t="shared" ref="C17:L17" si="1">SUM(C5:C16)</f>
        <v>35977168</v>
      </c>
      <c r="D17" s="630">
        <f t="shared" si="1"/>
        <v>15587493</v>
      </c>
      <c r="E17" s="631">
        <f t="shared" si="1"/>
        <v>19329109</v>
      </c>
      <c r="F17" s="631">
        <f t="shared" si="1"/>
        <v>14970102</v>
      </c>
      <c r="G17" s="631">
        <f t="shared" si="1"/>
        <v>23081663</v>
      </c>
      <c r="H17" s="631">
        <f t="shared" si="1"/>
        <v>25570599</v>
      </c>
      <c r="I17" s="632">
        <f t="shared" si="1"/>
        <v>19631338</v>
      </c>
      <c r="J17" s="633">
        <f t="shared" si="1"/>
        <v>22034302</v>
      </c>
      <c r="K17" s="634">
        <f t="shared" si="1"/>
        <v>31226209</v>
      </c>
      <c r="L17" s="631">
        <f t="shared" si="1"/>
        <v>19106458</v>
      </c>
      <c r="M17" s="631">
        <f t="shared" ref="M17:S17" si="2">SUM(M5:M16)</f>
        <v>15085259</v>
      </c>
      <c r="N17" s="631">
        <f t="shared" si="2"/>
        <v>24133400</v>
      </c>
      <c r="O17" s="631">
        <f t="shared" si="2"/>
        <v>20816802</v>
      </c>
      <c r="P17" s="631">
        <f t="shared" si="2"/>
        <v>17260590</v>
      </c>
      <c r="Q17" s="631">
        <f t="shared" si="2"/>
        <v>13601365</v>
      </c>
      <c r="R17" s="631">
        <f t="shared" si="2"/>
        <v>16475796</v>
      </c>
      <c r="S17" s="631">
        <f t="shared" si="2"/>
        <v>12199553</v>
      </c>
      <c r="T17" s="635">
        <f t="shared" ref="T17:Y17" si="3">SUM(T5:T16)</f>
        <v>17225975</v>
      </c>
      <c r="U17" s="632">
        <f t="shared" si="3"/>
        <v>9636505</v>
      </c>
      <c r="V17" s="632">
        <f t="shared" si="3"/>
        <v>8198290</v>
      </c>
      <c r="W17" s="632">
        <f t="shared" si="3"/>
        <v>130534026</v>
      </c>
      <c r="X17" s="632">
        <f t="shared" si="3"/>
        <v>4859319</v>
      </c>
      <c r="Y17" s="636">
        <f t="shared" si="3"/>
        <v>17039977</v>
      </c>
      <c r="Z17" s="637">
        <f t="shared" si="0"/>
        <v>24703139.600000001</v>
      </c>
      <c r="AA17" s="4"/>
      <c r="AB17" s="4"/>
      <c r="AC17" s="4"/>
      <c r="AD17" s="4"/>
      <c r="AE17" s="4"/>
      <c r="AF17" s="4"/>
    </row>
    <row r="18" spans="1:32" ht="15.75" hidden="1" customHeight="1" x14ac:dyDescent="0.2">
      <c r="B18" s="638"/>
      <c r="C18" s="568"/>
      <c r="D18" s="568"/>
      <c r="E18" s="568"/>
      <c r="F18" s="568"/>
      <c r="G18" s="568"/>
      <c r="H18" s="568"/>
      <c r="I18" s="4"/>
      <c r="J18" s="4"/>
      <c r="K18" s="4"/>
      <c r="L18" s="4"/>
      <c r="M18" s="526"/>
      <c r="N18" s="4"/>
      <c r="O18" s="4"/>
      <c r="P18" s="4"/>
      <c r="Q18" s="4"/>
      <c r="R18" s="4"/>
      <c r="S18" s="4"/>
      <c r="T18" s="4"/>
      <c r="U18" s="4"/>
      <c r="V18" s="4"/>
      <c r="W18" s="63"/>
      <c r="X18" s="63"/>
      <c r="Y18" s="63"/>
      <c r="Z18" s="639"/>
      <c r="AA18" s="4"/>
      <c r="AB18" s="4"/>
      <c r="AC18" s="4"/>
      <c r="AD18" s="4"/>
      <c r="AE18" s="4"/>
      <c r="AF18" s="4"/>
    </row>
    <row r="19" spans="1:32" ht="15.75" hidden="1" customHeight="1" x14ac:dyDescent="0.2">
      <c r="B19" s="569"/>
      <c r="C19" s="568"/>
      <c r="D19" s="568"/>
      <c r="E19" s="568"/>
      <c r="F19" s="568"/>
      <c r="G19" s="568"/>
      <c r="H19" s="568"/>
      <c r="I19" s="568"/>
      <c r="J19" s="568"/>
      <c r="K19" s="568"/>
      <c r="L19" s="568"/>
      <c r="M19" s="568"/>
      <c r="N19" s="568"/>
      <c r="O19" s="568"/>
      <c r="P19" s="640"/>
      <c r="Q19" s="568"/>
      <c r="R19" s="568"/>
      <c r="S19" s="568"/>
      <c r="T19" s="568"/>
      <c r="U19" s="568"/>
      <c r="V19" s="568"/>
      <c r="W19" s="568"/>
      <c r="X19" s="568"/>
      <c r="Y19" s="568"/>
      <c r="AB19" s="4"/>
      <c r="AC19" s="4"/>
      <c r="AD19" s="4"/>
      <c r="AE19" s="4"/>
      <c r="AF19" s="4"/>
    </row>
    <row r="20" spans="1:32" ht="15.75" hidden="1" customHeight="1" x14ac:dyDescent="0.2">
      <c r="B20" s="569"/>
      <c r="C20" s="568"/>
      <c r="D20" s="568"/>
      <c r="E20" s="568"/>
      <c r="F20" s="568"/>
      <c r="G20" s="568"/>
      <c r="H20" s="568"/>
      <c r="I20" s="568"/>
      <c r="J20" s="568"/>
      <c r="K20" s="568"/>
      <c r="L20" s="568"/>
      <c r="M20" s="568"/>
      <c r="N20" s="568"/>
      <c r="O20" s="568"/>
      <c r="P20" s="568"/>
      <c r="Q20" s="568"/>
      <c r="R20" s="568"/>
      <c r="S20" s="568"/>
      <c r="T20" s="568"/>
      <c r="U20" s="568"/>
      <c r="V20" s="568"/>
      <c r="W20" s="568"/>
      <c r="X20" s="568"/>
      <c r="Y20" s="568"/>
      <c r="AB20" s="4"/>
      <c r="AC20" s="4"/>
      <c r="AD20" s="4"/>
      <c r="AE20" s="4"/>
      <c r="AF20" s="4"/>
    </row>
    <row r="21" spans="1:32" ht="15.75" hidden="1" customHeight="1" x14ac:dyDescent="0.2">
      <c r="B21" s="570"/>
      <c r="C21" s="570"/>
      <c r="D21" s="570"/>
      <c r="E21" s="570"/>
      <c r="F21" s="570"/>
      <c r="G21" s="570"/>
      <c r="H21" s="570"/>
      <c r="I21" s="570"/>
      <c r="J21" s="570"/>
      <c r="K21" s="570"/>
      <c r="L21" s="570"/>
      <c r="M21" s="641"/>
      <c r="N21" s="570"/>
      <c r="O21" s="570"/>
      <c r="P21" s="570"/>
      <c r="Q21" s="570"/>
      <c r="R21" s="570"/>
      <c r="S21" s="570"/>
      <c r="T21" s="570"/>
      <c r="U21" s="570"/>
      <c r="V21" s="570"/>
      <c r="W21" s="642"/>
      <c r="X21" s="642"/>
      <c r="Y21" s="642"/>
      <c r="Z21" s="570"/>
      <c r="AA21" s="570"/>
      <c r="AB21" s="4"/>
      <c r="AC21" s="4"/>
      <c r="AD21" s="4"/>
      <c r="AE21" s="4"/>
      <c r="AF21" s="4"/>
    </row>
    <row r="22" spans="1:32" ht="15.75" hidden="1" customHeight="1" x14ac:dyDescent="0.2">
      <c r="B22" s="570"/>
      <c r="C22" s="570"/>
      <c r="D22" s="570"/>
      <c r="E22" s="570"/>
      <c r="F22" s="570"/>
      <c r="G22" s="570"/>
      <c r="H22" s="570"/>
      <c r="I22" s="570"/>
      <c r="J22" s="570"/>
      <c r="K22" s="570"/>
      <c r="L22" s="570"/>
      <c r="M22" s="641"/>
      <c r="N22" s="570"/>
      <c r="O22" s="570"/>
      <c r="P22" s="570"/>
      <c r="Q22" s="570"/>
      <c r="R22" s="570"/>
      <c r="S22" s="570"/>
      <c r="T22" s="570"/>
      <c r="U22" s="570"/>
      <c r="V22" s="570"/>
      <c r="W22" s="642"/>
      <c r="X22" s="642"/>
      <c r="Y22" s="642"/>
      <c r="Z22" s="570"/>
      <c r="AA22" s="570"/>
      <c r="AB22" s="4"/>
      <c r="AC22" s="4"/>
      <c r="AD22" s="4"/>
      <c r="AE22" s="4"/>
      <c r="AF22" s="4"/>
    </row>
    <row r="23" spans="1:32" ht="15.75" hidden="1" customHeight="1" x14ac:dyDescent="0.2">
      <c r="B23" s="570"/>
      <c r="C23" s="570"/>
      <c r="D23" s="570"/>
      <c r="E23" s="570"/>
      <c r="F23" s="570"/>
      <c r="G23" s="570"/>
      <c r="H23" s="570"/>
      <c r="I23" s="570"/>
      <c r="J23" s="570"/>
      <c r="K23" s="570"/>
      <c r="L23" s="570"/>
      <c r="M23" s="641"/>
      <c r="N23" s="570"/>
      <c r="O23" s="570"/>
      <c r="P23" s="570"/>
      <c r="Q23" s="570"/>
      <c r="R23" s="570"/>
      <c r="S23" s="570"/>
      <c r="T23" s="570"/>
      <c r="U23" s="570"/>
      <c r="V23" s="570"/>
      <c r="W23" s="642"/>
      <c r="X23" s="642"/>
      <c r="Y23" s="642"/>
      <c r="Z23" s="570"/>
      <c r="AA23" s="570"/>
      <c r="AB23" s="4"/>
      <c r="AC23" s="4"/>
      <c r="AD23" s="4"/>
      <c r="AE23" s="4"/>
      <c r="AF23" s="4"/>
    </row>
    <row r="24" spans="1:32" ht="15.75" hidden="1" customHeight="1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26"/>
      <c r="N24" s="4"/>
      <c r="O24" s="4"/>
      <c r="P24" s="4"/>
      <c r="Q24" s="4"/>
      <c r="R24" s="4"/>
      <c r="S24" s="4"/>
      <c r="T24" s="4"/>
      <c r="U24" s="4"/>
      <c r="V24" s="4"/>
      <c r="W24" s="63"/>
      <c r="X24" s="63"/>
      <c r="Y24" s="63"/>
      <c r="Z24" s="4"/>
      <c r="AA24" s="4"/>
      <c r="AB24" s="4"/>
      <c r="AC24" s="4"/>
      <c r="AD24" s="4"/>
      <c r="AE24" s="4"/>
      <c r="AF24" s="4"/>
    </row>
    <row r="25" spans="1:32" ht="15.75" hidden="1" customHeight="1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26"/>
      <c r="N25" s="4"/>
      <c r="O25" s="4"/>
      <c r="P25" s="4"/>
      <c r="Q25" s="4"/>
      <c r="R25" s="4"/>
      <c r="S25" s="4"/>
      <c r="T25" s="4"/>
      <c r="U25" s="4"/>
      <c r="V25" s="4"/>
      <c r="W25" s="63"/>
      <c r="X25" s="63"/>
      <c r="Y25" s="63"/>
      <c r="Z25" s="4"/>
      <c r="AA25" s="4"/>
      <c r="AB25" s="4"/>
      <c r="AC25" s="4"/>
      <c r="AD25" s="4"/>
      <c r="AE25" s="4"/>
      <c r="AF25" s="4"/>
    </row>
    <row r="26" spans="1:32" hidden="1" x14ac:dyDescent="0.2">
      <c r="B26" s="1248"/>
      <c r="C26" s="1248"/>
      <c r="D26" s="1248"/>
      <c r="E26" s="1248"/>
      <c r="F26" s="1248"/>
      <c r="G26" s="1248"/>
      <c r="H26" s="1248"/>
      <c r="I26" s="1248"/>
      <c r="J26" s="1248"/>
      <c r="K26" s="1248"/>
      <c r="L26" s="1248"/>
      <c r="M26" s="1248"/>
      <c r="N26" s="1248"/>
      <c r="O26" s="588"/>
      <c r="P26" s="588"/>
      <c r="Q26" s="588"/>
      <c r="R26" s="588"/>
      <c r="S26" s="588"/>
      <c r="T26" s="588"/>
      <c r="U26" s="588"/>
      <c r="V26" s="588"/>
      <c r="W26" s="589"/>
      <c r="X26" s="589"/>
      <c r="Y26" s="589"/>
      <c r="AB26" s="4"/>
      <c r="AC26" s="4"/>
      <c r="AD26" s="4"/>
      <c r="AE26" s="4"/>
      <c r="AF26" s="4"/>
    </row>
    <row r="27" spans="1:32" ht="12.75" customHeight="1" x14ac:dyDescent="0.2">
      <c r="B27" s="1250" t="s">
        <v>980</v>
      </c>
      <c r="C27" s="1250"/>
      <c r="D27" s="1250"/>
      <c r="E27" s="1250"/>
      <c r="F27" s="1250"/>
      <c r="G27" s="1250"/>
      <c r="H27" s="1250"/>
      <c r="I27" s="1250"/>
      <c r="J27" s="1250"/>
      <c r="K27" s="1250"/>
      <c r="L27" s="1250"/>
      <c r="M27" s="1250"/>
      <c r="N27" s="1250"/>
      <c r="O27" s="1250"/>
      <c r="P27" s="1250"/>
      <c r="Q27" s="530"/>
      <c r="R27" s="530"/>
      <c r="S27" s="530"/>
      <c r="T27" s="530"/>
      <c r="U27" s="530"/>
      <c r="V27" s="530"/>
      <c r="W27" s="530"/>
      <c r="X27" s="530"/>
      <c r="Y27" s="530"/>
      <c r="Z27" s="530"/>
      <c r="AB27" s="4"/>
      <c r="AC27" s="4"/>
      <c r="AD27" s="4"/>
      <c r="AE27" s="4"/>
      <c r="AF27" s="4"/>
    </row>
    <row r="28" spans="1:32" ht="22.5" customHeight="1" thickBot="1" x14ac:dyDescent="0.25">
      <c r="A28" s="590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2"/>
      <c r="AA28" s="4"/>
      <c r="AB28" s="4"/>
      <c r="AC28" s="4"/>
      <c r="AD28" s="4"/>
      <c r="AE28" s="4"/>
      <c r="AF28" s="4"/>
    </row>
    <row r="29" spans="1:32" ht="22.5" customHeight="1" thickBot="1" x14ac:dyDescent="0.25">
      <c r="A29" s="535"/>
      <c r="B29" s="591" t="s">
        <v>261</v>
      </c>
      <c r="C29" s="593" t="s">
        <v>499</v>
      </c>
      <c r="D29" s="594" t="s">
        <v>500</v>
      </c>
      <c r="E29" s="594" t="s">
        <v>501</v>
      </c>
      <c r="F29" s="594" t="s">
        <v>502</v>
      </c>
      <c r="G29" s="594" t="s">
        <v>503</v>
      </c>
      <c r="H29" s="594" t="s">
        <v>504</v>
      </c>
      <c r="I29" s="595" t="s">
        <v>505</v>
      </c>
      <c r="J29" s="596" t="s">
        <v>506</v>
      </c>
      <c r="K29" s="597" t="s">
        <v>507</v>
      </c>
      <c r="L29" s="594" t="s">
        <v>508</v>
      </c>
      <c r="M29" s="594" t="s">
        <v>509</v>
      </c>
      <c r="N29" s="594" t="s">
        <v>510</v>
      </c>
      <c r="O29" s="594" t="s">
        <v>511</v>
      </c>
      <c r="P29" s="594" t="s">
        <v>3</v>
      </c>
      <c r="Q29" s="594" t="s">
        <v>4</v>
      </c>
      <c r="R29" s="594" t="s">
        <v>5</v>
      </c>
      <c r="S29" s="594" t="s">
        <v>6</v>
      </c>
      <c r="T29" s="598" t="s">
        <v>7</v>
      </c>
      <c r="U29" s="595" t="s">
        <v>8</v>
      </c>
      <c r="V29" s="595" t="s">
        <v>9</v>
      </c>
      <c r="W29" s="595" t="s">
        <v>10</v>
      </c>
      <c r="X29" s="594" t="s">
        <v>11</v>
      </c>
      <c r="Y29" s="598" t="s">
        <v>12</v>
      </c>
      <c r="Z29" s="643" t="s">
        <v>981</v>
      </c>
      <c r="AA29" s="4"/>
      <c r="AB29" s="4"/>
      <c r="AC29" s="4"/>
      <c r="AD29" s="4"/>
      <c r="AE29" s="4"/>
      <c r="AF29" s="4"/>
    </row>
    <row r="30" spans="1:32" ht="15.75" customHeight="1" x14ac:dyDescent="0.2">
      <c r="A30" s="644"/>
      <c r="B30" s="542" t="s">
        <v>964</v>
      </c>
      <c r="C30" s="602">
        <v>461276</v>
      </c>
      <c r="D30" s="603">
        <f t="shared" ref="D30:P41" si="4">D5</f>
        <v>487890</v>
      </c>
      <c r="E30" s="603">
        <f t="shared" si="4"/>
        <v>679320</v>
      </c>
      <c r="F30" s="603">
        <f t="shared" si="4"/>
        <v>321758</v>
      </c>
      <c r="G30" s="603">
        <f t="shared" si="4"/>
        <v>493111</v>
      </c>
      <c r="H30" s="603">
        <f t="shared" si="4"/>
        <v>679390</v>
      </c>
      <c r="I30" s="604">
        <f t="shared" si="4"/>
        <v>2299706</v>
      </c>
      <c r="J30" s="605">
        <f t="shared" si="4"/>
        <v>1585902</v>
      </c>
      <c r="K30" s="606">
        <f t="shared" si="4"/>
        <v>16146836</v>
      </c>
      <c r="L30" s="603">
        <f t="shared" si="4"/>
        <v>490253</v>
      </c>
      <c r="M30" s="603">
        <f t="shared" si="4"/>
        <v>726579</v>
      </c>
      <c r="N30" s="603">
        <f t="shared" si="4"/>
        <v>1567989</v>
      </c>
      <c r="O30" s="603">
        <f t="shared" si="4"/>
        <v>693050</v>
      </c>
      <c r="P30" s="603">
        <f t="shared" si="4"/>
        <v>1454250</v>
      </c>
      <c r="Q30" s="603">
        <v>908426</v>
      </c>
      <c r="R30" s="603">
        <v>1225861</v>
      </c>
      <c r="S30" s="645">
        <v>1019533</v>
      </c>
      <c r="T30" s="607">
        <v>308798</v>
      </c>
      <c r="U30" s="604">
        <v>569034</v>
      </c>
      <c r="V30" s="604">
        <f t="shared" ref="V30:V41" si="5">V5</f>
        <v>278616</v>
      </c>
      <c r="W30" s="604">
        <v>123038</v>
      </c>
      <c r="X30" s="646">
        <v>278616</v>
      </c>
      <c r="Y30" s="647">
        <v>913006</v>
      </c>
      <c r="Z30" s="608">
        <f t="shared" ref="Z30:Z39" si="6">Z5</f>
        <v>707189.7</v>
      </c>
      <c r="AA30" s="4"/>
      <c r="AB30" s="4"/>
      <c r="AC30" s="4"/>
      <c r="AD30" s="4"/>
      <c r="AE30" s="4"/>
      <c r="AF30" s="4"/>
    </row>
    <row r="31" spans="1:32" ht="15.75" customHeight="1" x14ac:dyDescent="0.2">
      <c r="A31" s="648"/>
      <c r="B31" s="547" t="s">
        <v>965</v>
      </c>
      <c r="C31" s="610">
        <v>1569022</v>
      </c>
      <c r="D31" s="611">
        <f t="shared" si="4"/>
        <v>3033450</v>
      </c>
      <c r="E31" s="611">
        <f t="shared" si="4"/>
        <v>2817881</v>
      </c>
      <c r="F31" s="611">
        <f t="shared" si="4"/>
        <v>1676618</v>
      </c>
      <c r="G31" s="611">
        <f t="shared" si="4"/>
        <v>2965717</v>
      </c>
      <c r="H31" s="611">
        <f t="shared" si="4"/>
        <v>6414330</v>
      </c>
      <c r="I31" s="612">
        <f t="shared" si="4"/>
        <v>2856298</v>
      </c>
      <c r="J31" s="613">
        <f t="shared" si="4"/>
        <v>4159522</v>
      </c>
      <c r="K31" s="614">
        <f t="shared" si="4"/>
        <v>1974790</v>
      </c>
      <c r="L31" s="611">
        <f t="shared" si="4"/>
        <v>842525</v>
      </c>
      <c r="M31" s="611">
        <f t="shared" si="4"/>
        <v>2797099</v>
      </c>
      <c r="N31" s="611">
        <f t="shared" si="4"/>
        <v>4659766</v>
      </c>
      <c r="O31" s="611">
        <f t="shared" si="4"/>
        <v>2086977</v>
      </c>
      <c r="P31" s="611">
        <f t="shared" si="4"/>
        <v>4106087</v>
      </c>
      <c r="Q31" s="603">
        <v>2006318</v>
      </c>
      <c r="R31" s="603">
        <v>892215</v>
      </c>
      <c r="S31" s="603">
        <v>915930</v>
      </c>
      <c r="T31" s="607">
        <v>1014021</v>
      </c>
      <c r="U31" s="604">
        <v>989569</v>
      </c>
      <c r="V31" s="604">
        <f t="shared" si="5"/>
        <v>443882</v>
      </c>
      <c r="W31" s="604">
        <v>2237662</v>
      </c>
      <c r="X31" s="604">
        <v>443882</v>
      </c>
      <c r="Y31" s="608">
        <v>1371581</v>
      </c>
      <c r="Z31" s="616">
        <f t="shared" si="6"/>
        <v>1455567.3</v>
      </c>
      <c r="AA31" s="4"/>
      <c r="AB31" s="4"/>
      <c r="AC31" s="4"/>
      <c r="AD31" s="4"/>
      <c r="AE31" s="4"/>
      <c r="AF31" s="4"/>
    </row>
    <row r="32" spans="1:32" ht="15.75" customHeight="1" x14ac:dyDescent="0.2">
      <c r="A32" s="648"/>
      <c r="B32" s="547" t="s">
        <v>966</v>
      </c>
      <c r="C32" s="610">
        <v>280088</v>
      </c>
      <c r="D32" s="611">
        <f t="shared" si="4"/>
        <v>1369321</v>
      </c>
      <c r="E32" s="611">
        <f t="shared" si="4"/>
        <v>764317</v>
      </c>
      <c r="F32" s="611">
        <f t="shared" si="4"/>
        <v>832097</v>
      </c>
      <c r="G32" s="611">
        <f t="shared" si="4"/>
        <v>762578</v>
      </c>
      <c r="H32" s="611">
        <f t="shared" si="4"/>
        <v>573531</v>
      </c>
      <c r="I32" s="612">
        <f t="shared" si="4"/>
        <v>543366</v>
      </c>
      <c r="J32" s="613">
        <f t="shared" si="4"/>
        <v>614701</v>
      </c>
      <c r="K32" s="614">
        <f t="shared" si="4"/>
        <v>202920</v>
      </c>
      <c r="L32" s="611">
        <f t="shared" si="4"/>
        <v>2749849</v>
      </c>
      <c r="M32" s="611">
        <f t="shared" si="4"/>
        <v>1039500</v>
      </c>
      <c r="N32" s="611">
        <f t="shared" si="4"/>
        <v>1664400</v>
      </c>
      <c r="O32" s="611">
        <f t="shared" si="4"/>
        <v>2036574</v>
      </c>
      <c r="P32" s="611">
        <f t="shared" si="4"/>
        <v>379975</v>
      </c>
      <c r="Q32" s="603">
        <v>631165</v>
      </c>
      <c r="R32" s="603">
        <v>1877864</v>
      </c>
      <c r="S32" s="603">
        <v>250618</v>
      </c>
      <c r="T32" s="607">
        <v>563070</v>
      </c>
      <c r="U32" s="604">
        <v>268430</v>
      </c>
      <c r="V32" s="604">
        <f t="shared" si="5"/>
        <v>120000</v>
      </c>
      <c r="W32" s="604">
        <v>506828</v>
      </c>
      <c r="X32" s="604">
        <v>120000</v>
      </c>
      <c r="Y32" s="608">
        <v>561887</v>
      </c>
      <c r="Z32" s="616">
        <f t="shared" si="6"/>
        <v>518983.7</v>
      </c>
      <c r="AA32" s="4"/>
      <c r="AB32" s="4"/>
      <c r="AC32" s="4"/>
      <c r="AD32" s="4"/>
      <c r="AE32" s="4"/>
      <c r="AF32" s="4"/>
    </row>
    <row r="33" spans="1:28" ht="15.75" customHeight="1" x14ac:dyDescent="0.2">
      <c r="A33" s="648"/>
      <c r="B33" s="547" t="s">
        <v>967</v>
      </c>
      <c r="C33" s="610">
        <v>19974391</v>
      </c>
      <c r="D33" s="611">
        <f t="shared" si="4"/>
        <v>660535</v>
      </c>
      <c r="E33" s="611">
        <f t="shared" si="4"/>
        <v>3148906</v>
      </c>
      <c r="F33" s="611">
        <f t="shared" si="4"/>
        <v>905540</v>
      </c>
      <c r="G33" s="611">
        <f t="shared" si="4"/>
        <v>1437231</v>
      </c>
      <c r="H33" s="611">
        <f t="shared" si="4"/>
        <v>845050</v>
      </c>
      <c r="I33" s="612">
        <f t="shared" si="4"/>
        <v>220357</v>
      </c>
      <c r="J33" s="613">
        <f t="shared" si="4"/>
        <v>1923711</v>
      </c>
      <c r="K33" s="614">
        <f t="shared" si="4"/>
        <v>1054337</v>
      </c>
      <c r="L33" s="611">
        <f t="shared" si="4"/>
        <v>1083860</v>
      </c>
      <c r="M33" s="611">
        <f t="shared" si="4"/>
        <v>251524</v>
      </c>
      <c r="N33" s="611">
        <f t="shared" si="4"/>
        <v>352578</v>
      </c>
      <c r="O33" s="611">
        <f t="shared" si="4"/>
        <v>1200025</v>
      </c>
      <c r="P33" s="611">
        <f t="shared" si="4"/>
        <v>902865</v>
      </c>
      <c r="Q33" s="611">
        <v>1426067</v>
      </c>
      <c r="R33" s="611">
        <v>371890</v>
      </c>
      <c r="S33" s="611">
        <v>594240</v>
      </c>
      <c r="T33" s="615">
        <v>1099729</v>
      </c>
      <c r="U33" s="612">
        <v>419355</v>
      </c>
      <c r="V33" s="612">
        <f t="shared" si="5"/>
        <v>965481</v>
      </c>
      <c r="W33" s="612">
        <v>124326501</v>
      </c>
      <c r="X33" s="612">
        <v>965481</v>
      </c>
      <c r="Y33" s="616">
        <v>3736120</v>
      </c>
      <c r="Z33" s="616">
        <f t="shared" si="6"/>
        <v>13486227.199999999</v>
      </c>
      <c r="AA33" s="4"/>
      <c r="AB33" s="4"/>
    </row>
    <row r="34" spans="1:28" ht="15.75" customHeight="1" x14ac:dyDescent="0.2">
      <c r="A34" s="648"/>
      <c r="B34" s="547" t="s">
        <v>968</v>
      </c>
      <c r="C34" s="610">
        <v>221280</v>
      </c>
      <c r="D34" s="611">
        <f t="shared" si="4"/>
        <v>439218</v>
      </c>
      <c r="E34" s="611">
        <f t="shared" si="4"/>
        <v>2014753</v>
      </c>
      <c r="F34" s="611">
        <f t="shared" si="4"/>
        <v>1398849</v>
      </c>
      <c r="G34" s="611">
        <f t="shared" si="4"/>
        <v>748187</v>
      </c>
      <c r="H34" s="611">
        <f t="shared" si="4"/>
        <v>1113947</v>
      </c>
      <c r="I34" s="612">
        <f t="shared" si="4"/>
        <v>2005588</v>
      </c>
      <c r="J34" s="613">
        <f t="shared" si="4"/>
        <v>1026017</v>
      </c>
      <c r="K34" s="614">
        <f t="shared" si="4"/>
        <v>1545822</v>
      </c>
      <c r="L34" s="611">
        <f t="shared" si="4"/>
        <v>1266415</v>
      </c>
      <c r="M34" s="611">
        <f t="shared" si="4"/>
        <v>4957663</v>
      </c>
      <c r="N34" s="611">
        <f t="shared" si="4"/>
        <v>4335722</v>
      </c>
      <c r="O34" s="611">
        <f t="shared" si="4"/>
        <v>2866591</v>
      </c>
      <c r="P34" s="611">
        <f t="shared" si="4"/>
        <v>1718130</v>
      </c>
      <c r="Q34" s="611">
        <v>1423453</v>
      </c>
      <c r="R34" s="611">
        <v>2981073</v>
      </c>
      <c r="S34" s="611">
        <v>2572030</v>
      </c>
      <c r="T34" s="615">
        <v>5741678</v>
      </c>
      <c r="U34" s="612">
        <v>1012469</v>
      </c>
      <c r="V34" s="612">
        <f t="shared" si="5"/>
        <v>843781</v>
      </c>
      <c r="W34" s="612">
        <v>1549611</v>
      </c>
      <c r="X34" s="612">
        <v>843781</v>
      </c>
      <c r="Y34" s="616">
        <v>852001</v>
      </c>
      <c r="Z34" s="616">
        <f t="shared" si="6"/>
        <v>1906559.1</v>
      </c>
      <c r="AA34" s="4"/>
      <c r="AB34" s="4"/>
    </row>
    <row r="35" spans="1:28" ht="15.75" customHeight="1" x14ac:dyDescent="0.2">
      <c r="A35" s="648"/>
      <c r="B35" s="547" t="s">
        <v>969</v>
      </c>
      <c r="C35" s="610">
        <v>497181</v>
      </c>
      <c r="D35" s="611">
        <f t="shared" si="4"/>
        <v>373728</v>
      </c>
      <c r="E35" s="611">
        <f t="shared" si="4"/>
        <v>1150535</v>
      </c>
      <c r="F35" s="611">
        <f t="shared" si="4"/>
        <v>1412143</v>
      </c>
      <c r="G35" s="611">
        <f t="shared" si="4"/>
        <v>745212</v>
      </c>
      <c r="H35" s="611">
        <f t="shared" si="4"/>
        <v>884603</v>
      </c>
      <c r="I35" s="612">
        <f t="shared" si="4"/>
        <v>782817</v>
      </c>
      <c r="J35" s="613">
        <f t="shared" si="4"/>
        <v>988450</v>
      </c>
      <c r="K35" s="614">
        <f t="shared" si="4"/>
        <v>1736369</v>
      </c>
      <c r="L35" s="611">
        <f t="shared" si="4"/>
        <v>1980630</v>
      </c>
      <c r="M35" s="611">
        <f t="shared" si="4"/>
        <v>908708</v>
      </c>
      <c r="N35" s="611">
        <f t="shared" si="4"/>
        <v>921898</v>
      </c>
      <c r="O35" s="611">
        <f t="shared" si="4"/>
        <v>923802</v>
      </c>
      <c r="P35" s="611">
        <f t="shared" si="4"/>
        <v>678964</v>
      </c>
      <c r="Q35" s="611">
        <v>387332</v>
      </c>
      <c r="R35" s="611">
        <v>550188</v>
      </c>
      <c r="S35" s="611">
        <v>655475</v>
      </c>
      <c r="T35" s="615">
        <v>218545</v>
      </c>
      <c r="U35" s="612">
        <v>331982</v>
      </c>
      <c r="V35" s="612">
        <f t="shared" si="5"/>
        <v>100792</v>
      </c>
      <c r="W35" s="612">
        <v>252716</v>
      </c>
      <c r="X35" s="612">
        <v>100792</v>
      </c>
      <c r="Y35" s="616">
        <v>243172</v>
      </c>
      <c r="Z35" s="616">
        <f t="shared" si="6"/>
        <v>363359.2</v>
      </c>
      <c r="AA35" s="4"/>
      <c r="AB35" s="4"/>
    </row>
    <row r="36" spans="1:28" ht="15.75" customHeight="1" x14ac:dyDescent="0.2">
      <c r="A36" s="648"/>
      <c r="B36" s="547" t="s">
        <v>970</v>
      </c>
      <c r="C36" s="610">
        <v>47283</v>
      </c>
      <c r="D36" s="611">
        <f t="shared" si="4"/>
        <v>57461</v>
      </c>
      <c r="E36" s="611">
        <f t="shared" si="4"/>
        <v>103713</v>
      </c>
      <c r="F36" s="611">
        <f t="shared" si="4"/>
        <v>178951</v>
      </c>
      <c r="G36" s="611">
        <f t="shared" si="4"/>
        <v>210301</v>
      </c>
      <c r="H36" s="611">
        <f t="shared" si="4"/>
        <v>174154</v>
      </c>
      <c r="I36" s="612">
        <f t="shared" si="4"/>
        <v>118344</v>
      </c>
      <c r="J36" s="613">
        <f t="shared" si="4"/>
        <v>121759</v>
      </c>
      <c r="K36" s="614">
        <f t="shared" si="4"/>
        <v>168993</v>
      </c>
      <c r="L36" s="611">
        <f t="shared" si="4"/>
        <v>201310</v>
      </c>
      <c r="M36" s="611">
        <f t="shared" si="4"/>
        <v>156161</v>
      </c>
      <c r="N36" s="611">
        <f t="shared" si="4"/>
        <v>479930</v>
      </c>
      <c r="O36" s="611">
        <f t="shared" si="4"/>
        <v>204773</v>
      </c>
      <c r="P36" s="611">
        <f t="shared" si="4"/>
        <v>466994</v>
      </c>
      <c r="Q36" s="611">
        <v>573834</v>
      </c>
      <c r="R36" s="611">
        <v>293326</v>
      </c>
      <c r="S36" s="611">
        <v>174853</v>
      </c>
      <c r="T36" s="615">
        <v>70913</v>
      </c>
      <c r="U36" s="612">
        <v>374491</v>
      </c>
      <c r="V36" s="612">
        <f t="shared" si="5"/>
        <v>227742</v>
      </c>
      <c r="W36" s="612">
        <v>66094</v>
      </c>
      <c r="X36" s="612">
        <v>227742</v>
      </c>
      <c r="Y36" s="616">
        <v>128014</v>
      </c>
      <c r="Z36" s="616">
        <f t="shared" si="6"/>
        <v>256275.9</v>
      </c>
      <c r="AA36" s="4"/>
      <c r="AB36" s="4"/>
    </row>
    <row r="37" spans="1:28" ht="15.75" customHeight="1" x14ac:dyDescent="0.2">
      <c r="A37" s="648"/>
      <c r="B37" s="547" t="s">
        <v>971</v>
      </c>
      <c r="C37" s="610">
        <v>936088</v>
      </c>
      <c r="D37" s="611">
        <f t="shared" si="4"/>
        <v>521960</v>
      </c>
      <c r="E37" s="611">
        <f t="shared" si="4"/>
        <v>1302325</v>
      </c>
      <c r="F37" s="611">
        <f t="shared" si="4"/>
        <v>2504601</v>
      </c>
      <c r="G37" s="611">
        <f t="shared" si="4"/>
        <v>1963880</v>
      </c>
      <c r="H37" s="611">
        <f t="shared" si="4"/>
        <v>6475318</v>
      </c>
      <c r="I37" s="612">
        <f t="shared" si="4"/>
        <v>525903</v>
      </c>
      <c r="J37" s="613">
        <f t="shared" si="4"/>
        <v>2114070</v>
      </c>
      <c r="K37" s="614">
        <f t="shared" si="4"/>
        <v>278284</v>
      </c>
      <c r="L37" s="611">
        <f t="shared" si="4"/>
        <v>85626</v>
      </c>
      <c r="M37" s="611">
        <f t="shared" si="4"/>
        <v>278750</v>
      </c>
      <c r="N37" s="611">
        <f t="shared" si="4"/>
        <v>63160</v>
      </c>
      <c r="O37" s="611">
        <f t="shared" si="4"/>
        <v>73150</v>
      </c>
      <c r="P37" s="611">
        <f t="shared" si="4"/>
        <v>294493</v>
      </c>
      <c r="Q37" s="611">
        <v>924150</v>
      </c>
      <c r="R37" s="611">
        <v>83520</v>
      </c>
      <c r="S37" s="611">
        <v>98600</v>
      </c>
      <c r="T37" s="615">
        <v>20219</v>
      </c>
      <c r="U37" s="612">
        <v>111087</v>
      </c>
      <c r="V37" s="612">
        <f t="shared" si="5"/>
        <v>1035108</v>
      </c>
      <c r="W37" s="612">
        <v>7210</v>
      </c>
      <c r="X37" s="612">
        <v>1035108</v>
      </c>
      <c r="Y37" s="616">
        <v>185200</v>
      </c>
      <c r="Z37" s="616">
        <f t="shared" si="6"/>
        <v>279227.7</v>
      </c>
      <c r="AA37" s="4"/>
      <c r="AB37" s="4"/>
    </row>
    <row r="38" spans="1:28" ht="15.75" customHeight="1" x14ac:dyDescent="0.2">
      <c r="A38" s="648"/>
      <c r="B38" s="547" t="s">
        <v>972</v>
      </c>
      <c r="C38" s="610">
        <v>8867867</v>
      </c>
      <c r="D38" s="611">
        <f t="shared" si="4"/>
        <v>1753306</v>
      </c>
      <c r="E38" s="611">
        <f t="shared" si="4"/>
        <v>6027510</v>
      </c>
      <c r="F38" s="611">
        <f t="shared" si="4"/>
        <v>2975303</v>
      </c>
      <c r="G38" s="611">
        <f t="shared" si="4"/>
        <v>8752299</v>
      </c>
      <c r="H38" s="611">
        <f t="shared" si="4"/>
        <v>3355397</v>
      </c>
      <c r="I38" s="612">
        <f t="shared" si="4"/>
        <v>3005298</v>
      </c>
      <c r="J38" s="613">
        <f t="shared" si="4"/>
        <v>3272424</v>
      </c>
      <c r="K38" s="614">
        <f t="shared" si="4"/>
        <v>4060746</v>
      </c>
      <c r="L38" s="611">
        <f t="shared" si="4"/>
        <v>3035057</v>
      </c>
      <c r="M38" s="611">
        <f t="shared" si="4"/>
        <v>583053</v>
      </c>
      <c r="N38" s="611">
        <f t="shared" si="4"/>
        <v>1198377</v>
      </c>
      <c r="O38" s="611">
        <f t="shared" si="4"/>
        <v>2678278</v>
      </c>
      <c r="P38" s="611">
        <f t="shared" si="4"/>
        <v>1431374</v>
      </c>
      <c r="Q38" s="611">
        <v>1420959</v>
      </c>
      <c r="R38" s="611">
        <v>1783263</v>
      </c>
      <c r="S38" s="611">
        <v>1292480</v>
      </c>
      <c r="T38" s="615">
        <v>3332634</v>
      </c>
      <c r="U38" s="612">
        <v>2089392</v>
      </c>
      <c r="V38" s="612">
        <f t="shared" si="5"/>
        <v>588361</v>
      </c>
      <c r="W38" s="612">
        <v>323075</v>
      </c>
      <c r="X38" s="612">
        <v>588361</v>
      </c>
      <c r="Y38" s="616">
        <v>345746</v>
      </c>
      <c r="Z38" s="616">
        <f t="shared" si="6"/>
        <v>1298054.3</v>
      </c>
      <c r="AA38" s="4"/>
      <c r="AB38" s="4"/>
    </row>
    <row r="39" spans="1:28" ht="15.75" customHeight="1" x14ac:dyDescent="0.2">
      <c r="A39" s="649"/>
      <c r="B39" s="552" t="s">
        <v>973</v>
      </c>
      <c r="C39" s="617" t="s">
        <v>644</v>
      </c>
      <c r="D39" s="618" t="str">
        <f t="shared" si="4"/>
        <v>-</v>
      </c>
      <c r="E39" s="618" t="str">
        <f t="shared" si="4"/>
        <v>-</v>
      </c>
      <c r="F39" s="618" t="str">
        <f t="shared" si="4"/>
        <v>-</v>
      </c>
      <c r="G39" s="611">
        <f t="shared" si="4"/>
        <v>1457546</v>
      </c>
      <c r="H39" s="611">
        <f t="shared" si="4"/>
        <v>1520443</v>
      </c>
      <c r="I39" s="612">
        <f t="shared" si="4"/>
        <v>2163908</v>
      </c>
      <c r="J39" s="613">
        <f t="shared" si="4"/>
        <v>1252332</v>
      </c>
      <c r="K39" s="614">
        <f t="shared" si="4"/>
        <v>1422584</v>
      </c>
      <c r="L39" s="611">
        <f t="shared" si="4"/>
        <v>1309516</v>
      </c>
      <c r="M39" s="611">
        <f t="shared" si="4"/>
        <v>778048</v>
      </c>
      <c r="N39" s="611">
        <f t="shared" si="4"/>
        <v>996017</v>
      </c>
      <c r="O39" s="611">
        <f t="shared" si="4"/>
        <v>635203</v>
      </c>
      <c r="P39" s="611">
        <f t="shared" si="4"/>
        <v>321133</v>
      </c>
      <c r="Q39" s="611">
        <v>252405</v>
      </c>
      <c r="R39" s="611">
        <v>437878</v>
      </c>
      <c r="S39" s="611">
        <v>167662</v>
      </c>
      <c r="T39" s="615">
        <v>119366</v>
      </c>
      <c r="U39" s="612">
        <v>369499</v>
      </c>
      <c r="V39" s="612">
        <f t="shared" si="5"/>
        <v>130894</v>
      </c>
      <c r="W39" s="612">
        <v>154023</v>
      </c>
      <c r="X39" s="612">
        <v>130894</v>
      </c>
      <c r="Y39" s="616">
        <v>40925</v>
      </c>
      <c r="Z39" s="616">
        <f t="shared" si="6"/>
        <v>201506.5</v>
      </c>
      <c r="AA39" s="4"/>
      <c r="AB39" s="4"/>
    </row>
    <row r="40" spans="1:28" ht="35.25" customHeight="1" x14ac:dyDescent="0.2">
      <c r="A40" s="649"/>
      <c r="B40" s="556" t="s">
        <v>982</v>
      </c>
      <c r="C40" s="617"/>
      <c r="D40" s="618"/>
      <c r="E40" s="618"/>
      <c r="F40" s="618"/>
      <c r="G40" s="619"/>
      <c r="H40" s="619"/>
      <c r="I40" s="620"/>
      <c r="J40" s="621"/>
      <c r="K40" s="622"/>
      <c r="L40" s="619"/>
      <c r="M40" s="619">
        <f t="shared" si="4"/>
        <v>0</v>
      </c>
      <c r="N40" s="619">
        <f t="shared" si="4"/>
        <v>0</v>
      </c>
      <c r="O40" s="619">
        <f t="shared" si="4"/>
        <v>0</v>
      </c>
      <c r="P40" s="611">
        <f t="shared" si="4"/>
        <v>567532</v>
      </c>
      <c r="Q40" s="625">
        <v>360006</v>
      </c>
      <c r="R40" s="625">
        <v>319075</v>
      </c>
      <c r="S40" s="625">
        <v>320463</v>
      </c>
      <c r="T40" s="626">
        <v>1200385</v>
      </c>
      <c r="U40" s="627">
        <v>96115</v>
      </c>
      <c r="V40" s="627">
        <v>8198290</v>
      </c>
      <c r="W40" s="627">
        <v>11600</v>
      </c>
      <c r="X40" s="627">
        <v>0</v>
      </c>
      <c r="Y40" s="628">
        <v>15400</v>
      </c>
      <c r="Z40" s="616">
        <f>Z15</f>
        <v>289857.59999999998</v>
      </c>
      <c r="AA40" s="4"/>
      <c r="AB40" s="4"/>
    </row>
    <row r="41" spans="1:28" ht="15.75" customHeight="1" thickBot="1" x14ac:dyDescent="0.25">
      <c r="A41" s="649"/>
      <c r="B41" s="562" t="s">
        <v>975</v>
      </c>
      <c r="C41" s="610">
        <v>3122692</v>
      </c>
      <c r="D41" s="611">
        <f t="shared" ref="D41:L42" si="7">D16</f>
        <v>6890624</v>
      </c>
      <c r="E41" s="611">
        <f t="shared" si="7"/>
        <v>1319849</v>
      </c>
      <c r="F41" s="611">
        <f t="shared" si="7"/>
        <v>2764242</v>
      </c>
      <c r="G41" s="611">
        <f t="shared" si="7"/>
        <v>3545601</v>
      </c>
      <c r="H41" s="611">
        <f t="shared" si="7"/>
        <v>3534436</v>
      </c>
      <c r="I41" s="612">
        <f t="shared" si="7"/>
        <v>5109753</v>
      </c>
      <c r="J41" s="650">
        <f t="shared" si="7"/>
        <v>4975414</v>
      </c>
      <c r="K41" s="651">
        <f t="shared" si="7"/>
        <v>2634528</v>
      </c>
      <c r="L41" s="652">
        <f t="shared" si="7"/>
        <v>6061417</v>
      </c>
      <c r="M41" s="652">
        <f t="shared" si="4"/>
        <v>2608174</v>
      </c>
      <c r="N41" s="652">
        <f t="shared" si="4"/>
        <v>7893563</v>
      </c>
      <c r="O41" s="652">
        <f t="shared" si="4"/>
        <v>7418379</v>
      </c>
      <c r="P41" s="652">
        <f t="shared" si="4"/>
        <v>4938793</v>
      </c>
      <c r="Q41" s="652">
        <v>3287250</v>
      </c>
      <c r="R41" s="652">
        <v>5659643</v>
      </c>
      <c r="S41" s="652">
        <v>4137669</v>
      </c>
      <c r="T41" s="626">
        <v>3536617</v>
      </c>
      <c r="U41" s="627">
        <v>3005082</v>
      </c>
      <c r="V41" s="627">
        <f t="shared" si="5"/>
        <v>3463633</v>
      </c>
      <c r="W41" s="627">
        <v>975668</v>
      </c>
      <c r="X41" s="627">
        <v>3463633</v>
      </c>
      <c r="Y41" s="628">
        <v>8646925</v>
      </c>
      <c r="Z41" s="616">
        <f>Z16</f>
        <v>3940331.4</v>
      </c>
      <c r="AA41" s="4"/>
      <c r="AB41" s="4"/>
    </row>
    <row r="42" spans="1:28" ht="15.75" customHeight="1" thickBot="1" x14ac:dyDescent="0.25">
      <c r="A42" s="653"/>
      <c r="B42" s="563" t="s">
        <v>491</v>
      </c>
      <c r="C42" s="564">
        <f>SUM(C30:C41)</f>
        <v>35977168</v>
      </c>
      <c r="D42" s="631">
        <f t="shared" si="7"/>
        <v>15587493</v>
      </c>
      <c r="E42" s="631">
        <f t="shared" si="7"/>
        <v>19329109</v>
      </c>
      <c r="F42" s="631">
        <f t="shared" si="7"/>
        <v>14970102</v>
      </c>
      <c r="G42" s="631">
        <f t="shared" si="7"/>
        <v>23081663</v>
      </c>
      <c r="H42" s="631">
        <f t="shared" si="7"/>
        <v>25570599</v>
      </c>
      <c r="I42" s="632">
        <f t="shared" si="7"/>
        <v>19631338</v>
      </c>
      <c r="J42" s="633">
        <f t="shared" si="7"/>
        <v>22034302</v>
      </c>
      <c r="K42" s="634">
        <f t="shared" si="7"/>
        <v>31226209</v>
      </c>
      <c r="L42" s="631">
        <f t="shared" si="7"/>
        <v>19106458</v>
      </c>
      <c r="M42" s="631">
        <f>M17</f>
        <v>15085259</v>
      </c>
      <c r="N42" s="631">
        <f>SUM(N30:N41)</f>
        <v>24133400</v>
      </c>
      <c r="O42" s="631">
        <f>SUM(O30:O41)</f>
        <v>20816802</v>
      </c>
      <c r="P42" s="631">
        <f>SUM(P30:P41)</f>
        <v>17260590</v>
      </c>
      <c r="Q42" s="631">
        <f>SUM(Q30:Q41)</f>
        <v>13601365</v>
      </c>
      <c r="R42" s="631">
        <f>SUM(R30:R41)</f>
        <v>16475796</v>
      </c>
      <c r="S42" s="631">
        <v>12199553</v>
      </c>
      <c r="T42" s="635">
        <f>SUM(T30:T41)</f>
        <v>17225975</v>
      </c>
      <c r="U42" s="632">
        <f>SUM(U30:U41)</f>
        <v>9636505</v>
      </c>
      <c r="V42" s="632">
        <f>V17</f>
        <v>8198290</v>
      </c>
      <c r="W42" s="632">
        <f>W17</f>
        <v>130534026</v>
      </c>
      <c r="X42" s="632">
        <v>8198290</v>
      </c>
      <c r="Y42" s="636">
        <v>17039977</v>
      </c>
      <c r="Z42" s="633">
        <f>Z17</f>
        <v>24703139.600000001</v>
      </c>
      <c r="AA42" s="4"/>
      <c r="AB42" s="4"/>
    </row>
    <row r="43" spans="1:28" ht="15.75" customHeight="1" x14ac:dyDescent="0.2">
      <c r="B43" s="654"/>
      <c r="C43" s="568"/>
      <c r="D43" s="568"/>
      <c r="E43" s="568"/>
      <c r="F43" s="568"/>
      <c r="G43" s="568"/>
      <c r="H43" s="568"/>
      <c r="I43" s="4"/>
      <c r="J43" s="4"/>
      <c r="K43" s="4"/>
      <c r="L43" s="4"/>
      <c r="M43" s="526"/>
      <c r="N43" s="4"/>
      <c r="O43" s="4"/>
      <c r="P43" s="4"/>
      <c r="Q43" s="4"/>
      <c r="R43" s="4"/>
      <c r="S43" s="4"/>
      <c r="T43" s="4"/>
      <c r="U43" s="4"/>
      <c r="V43" s="4"/>
      <c r="W43" s="63"/>
      <c r="X43" s="63"/>
      <c r="Y43" s="63"/>
      <c r="Z43" s="639"/>
      <c r="AA43" s="4"/>
      <c r="AB43" s="4"/>
    </row>
    <row r="44" spans="1:28" ht="15.75" customHeight="1" x14ac:dyDescent="0.2">
      <c r="B44" s="569"/>
      <c r="C44" s="568"/>
      <c r="D44" s="568"/>
      <c r="E44" s="568"/>
      <c r="F44" s="568"/>
      <c r="G44" s="568"/>
      <c r="H44" s="568"/>
      <c r="I44" s="568"/>
      <c r="J44" s="568"/>
      <c r="K44" s="568"/>
      <c r="L44" s="568"/>
      <c r="M44" s="568"/>
      <c r="N44" s="568"/>
      <c r="O44" s="568"/>
      <c r="P44" s="640"/>
      <c r="Q44" s="568"/>
      <c r="R44" s="568"/>
      <c r="S44" s="568"/>
      <c r="T44" s="568"/>
      <c r="U44" s="568"/>
      <c r="V44" s="568"/>
      <c r="W44" s="568"/>
      <c r="X44" s="568"/>
      <c r="Y44" s="568"/>
    </row>
    <row r="45" spans="1:28" x14ac:dyDescent="0.2">
      <c r="B45" s="4"/>
      <c r="C45" s="4"/>
      <c r="D45" s="4"/>
      <c r="E45" s="4"/>
      <c r="F45" s="4"/>
      <c r="G45" s="4"/>
      <c r="H45" s="4"/>
      <c r="I45" s="4"/>
      <c r="J45" s="4"/>
      <c r="L45" s="586"/>
      <c r="M45" s="655"/>
    </row>
    <row r="46" spans="1:28" x14ac:dyDescent="0.2">
      <c r="B46" s="4"/>
      <c r="C46" s="4"/>
      <c r="D46" s="4"/>
      <c r="E46" s="4"/>
      <c r="F46" s="4"/>
      <c r="G46" s="4"/>
      <c r="H46" s="4"/>
      <c r="I46" s="4"/>
      <c r="J46" s="4"/>
      <c r="L46" s="586"/>
      <c r="M46" s="655"/>
    </row>
    <row r="47" spans="1:28" x14ac:dyDescent="0.2">
      <c r="B47" s="4"/>
      <c r="C47" s="4"/>
      <c r="D47" s="4"/>
      <c r="E47" s="4"/>
      <c r="F47" s="4"/>
      <c r="G47" s="4"/>
      <c r="H47" s="4"/>
      <c r="I47" s="4"/>
      <c r="J47" s="4"/>
    </row>
    <row r="48" spans="1:28" x14ac:dyDescent="0.2">
      <c r="B48" s="4"/>
      <c r="C48" s="4"/>
      <c r="D48" s="4"/>
      <c r="E48" s="4"/>
      <c r="F48" s="4"/>
      <c r="G48" s="4"/>
      <c r="H48" s="4"/>
      <c r="I48" s="4"/>
      <c r="J48" s="4"/>
    </row>
    <row r="49" spans="2:10" x14ac:dyDescent="0.2">
      <c r="B49" s="4"/>
      <c r="C49" s="4"/>
      <c r="D49" s="4"/>
      <c r="E49" s="4"/>
      <c r="F49" s="4"/>
      <c r="G49" s="4"/>
      <c r="H49" s="4"/>
      <c r="I49" s="4"/>
      <c r="J49" s="4"/>
    </row>
    <row r="50" spans="2:10" x14ac:dyDescent="0.2">
      <c r="B50" s="4"/>
      <c r="C50" s="4"/>
      <c r="D50" s="4"/>
      <c r="E50" s="4"/>
      <c r="F50" s="4"/>
      <c r="G50" s="4"/>
      <c r="H50" s="4"/>
      <c r="I50" s="4"/>
      <c r="J50" s="4"/>
    </row>
    <row r="51" spans="2:10" x14ac:dyDescent="0.2">
      <c r="B51" s="4"/>
      <c r="C51" s="4"/>
      <c r="D51" s="4"/>
      <c r="E51" s="4"/>
      <c r="F51" s="4"/>
      <c r="G51" s="4"/>
      <c r="H51" s="4"/>
      <c r="I51" s="4"/>
      <c r="J51" s="4"/>
    </row>
    <row r="52" spans="2:10" x14ac:dyDescent="0.2">
      <c r="B52" s="4"/>
      <c r="C52" s="4"/>
      <c r="D52" s="4"/>
      <c r="E52" s="4"/>
      <c r="F52" s="4"/>
      <c r="G52" s="4"/>
      <c r="H52" s="4"/>
      <c r="I52" s="4"/>
      <c r="J52" s="4"/>
    </row>
    <row r="53" spans="2:10" x14ac:dyDescent="0.2">
      <c r="B53" s="4"/>
      <c r="C53" s="4"/>
      <c r="D53" s="4"/>
      <c r="E53" s="4"/>
      <c r="F53" s="4"/>
      <c r="G53" s="4"/>
      <c r="H53" s="4"/>
      <c r="I53" s="4"/>
      <c r="J53" s="4"/>
    </row>
    <row r="54" spans="2:10" x14ac:dyDescent="0.2">
      <c r="B54" s="4"/>
      <c r="C54" s="4"/>
      <c r="D54" s="4"/>
      <c r="E54" s="4"/>
      <c r="F54" s="4"/>
      <c r="G54" s="4"/>
      <c r="H54" s="4"/>
      <c r="I54" s="4"/>
      <c r="J54" s="4"/>
    </row>
    <row r="55" spans="2:10" x14ac:dyDescent="0.2">
      <c r="B55" s="4"/>
      <c r="C55" s="4"/>
      <c r="D55" s="4"/>
      <c r="E55" s="4"/>
      <c r="F55" s="4"/>
      <c r="G55" s="4"/>
      <c r="H55" s="4"/>
      <c r="I55" s="4"/>
      <c r="J55" s="4"/>
    </row>
    <row r="56" spans="2:10" x14ac:dyDescent="0.2">
      <c r="B56" s="4"/>
      <c r="C56" s="4"/>
      <c r="D56" s="4"/>
      <c r="E56" s="4"/>
      <c r="F56" s="4"/>
      <c r="G56" s="4"/>
      <c r="H56" s="4"/>
      <c r="I56" s="4"/>
      <c r="J56" s="4"/>
    </row>
    <row r="57" spans="2:10" x14ac:dyDescent="0.2">
      <c r="B57" s="4"/>
      <c r="C57" s="4"/>
      <c r="D57" s="4"/>
      <c r="E57" s="4"/>
      <c r="F57" s="4"/>
      <c r="G57" s="4"/>
      <c r="H57" s="4"/>
      <c r="I57" s="4"/>
      <c r="J57" s="4"/>
    </row>
    <row r="58" spans="2:10" x14ac:dyDescent="0.2">
      <c r="B58" s="4"/>
      <c r="C58" s="4"/>
      <c r="D58" s="4"/>
      <c r="E58" s="4"/>
      <c r="F58" s="4"/>
      <c r="G58" s="4"/>
      <c r="H58" s="4"/>
      <c r="I58" s="4"/>
      <c r="J58" s="4"/>
    </row>
  </sheetData>
  <mergeCells count="4">
    <mergeCell ref="B1:N1"/>
    <mergeCell ref="B2:Q2"/>
    <mergeCell ref="B26:N26"/>
    <mergeCell ref="B27:P27"/>
  </mergeCells>
  <printOptions horizontalCentered="1"/>
  <pageMargins left="0.74803149606299213" right="0.74803149606299213" top="0.98425196850393704" bottom="0.98425196850393704" header="0.51181102362204722" footer="0.51181102362204722"/>
  <pageSetup paperSize="9" firstPageNumber="19" orientation="landscape" useFirstPageNumber="1" r:id="rId1"/>
  <headerFooter alignWithMargins="0">
    <oddHeader>&amp;R&amp;P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41"/>
  <sheetViews>
    <sheetView topLeftCell="A19" zoomScale="110" zoomScaleNormal="110" workbookViewId="0">
      <selection activeCell="AD41" sqref="AD41"/>
    </sheetView>
  </sheetViews>
  <sheetFormatPr defaultRowHeight="12.75" x14ac:dyDescent="0.2"/>
  <cols>
    <col min="1" max="1" width="19.42578125" style="4" customWidth="1"/>
    <col min="2" max="3" width="7.42578125" style="4" hidden="1" customWidth="1"/>
    <col min="4" max="16" width="7.140625" style="4" hidden="1" customWidth="1"/>
    <col min="17" max="17" width="7.5703125" style="4" hidden="1" customWidth="1"/>
    <col min="18" max="18" width="7.140625" style="4" hidden="1" customWidth="1"/>
    <col min="19" max="19" width="7.7109375" style="4" hidden="1" customWidth="1"/>
    <col min="20" max="20" width="7.140625" style="4" hidden="1" customWidth="1"/>
    <col min="21" max="21" width="8.140625" style="4" hidden="1" customWidth="1"/>
    <col min="22" max="22" width="6.7109375" style="4" hidden="1" customWidth="1"/>
    <col min="23" max="23" width="6.5703125" style="4" hidden="1" customWidth="1"/>
    <col min="24" max="24" width="6.85546875" style="4" hidden="1" customWidth="1"/>
    <col min="25" max="25" width="7.5703125" style="4" hidden="1" customWidth="1"/>
    <col min="26" max="27" width="9" style="4" hidden="1" customWidth="1"/>
    <col min="28" max="47" width="6.28515625" style="4" customWidth="1"/>
    <col min="48" max="256" width="9.140625" style="4"/>
    <col min="257" max="257" width="20.7109375" style="4" customWidth="1"/>
    <col min="258" max="283" width="0" style="4" hidden="1" customWidth="1"/>
    <col min="284" max="301" width="9" style="4" customWidth="1"/>
    <col min="302" max="512" width="9.140625" style="4"/>
    <col min="513" max="513" width="20.7109375" style="4" customWidth="1"/>
    <col min="514" max="539" width="0" style="4" hidden="1" customWidth="1"/>
    <col min="540" max="557" width="9" style="4" customWidth="1"/>
    <col min="558" max="768" width="9.140625" style="4"/>
    <col min="769" max="769" width="20.7109375" style="4" customWidth="1"/>
    <col min="770" max="795" width="0" style="4" hidden="1" customWidth="1"/>
    <col min="796" max="813" width="9" style="4" customWidth="1"/>
    <col min="814" max="1024" width="9.140625" style="4"/>
    <col min="1025" max="1025" width="20.7109375" style="4" customWidth="1"/>
    <col min="1026" max="1051" width="0" style="4" hidden="1" customWidth="1"/>
    <col min="1052" max="1069" width="9" style="4" customWidth="1"/>
    <col min="1070" max="1280" width="9.140625" style="4"/>
    <col min="1281" max="1281" width="20.7109375" style="4" customWidth="1"/>
    <col min="1282" max="1307" width="0" style="4" hidden="1" customWidth="1"/>
    <col min="1308" max="1325" width="9" style="4" customWidth="1"/>
    <col min="1326" max="1536" width="9.140625" style="4"/>
    <col min="1537" max="1537" width="20.7109375" style="4" customWidth="1"/>
    <col min="1538" max="1563" width="0" style="4" hidden="1" customWidth="1"/>
    <col min="1564" max="1581" width="9" style="4" customWidth="1"/>
    <col min="1582" max="1792" width="9.140625" style="4"/>
    <col min="1793" max="1793" width="20.7109375" style="4" customWidth="1"/>
    <col min="1794" max="1819" width="0" style="4" hidden="1" customWidth="1"/>
    <col min="1820" max="1837" width="9" style="4" customWidth="1"/>
    <col min="1838" max="2048" width="9.140625" style="4"/>
    <col min="2049" max="2049" width="20.7109375" style="4" customWidth="1"/>
    <col min="2050" max="2075" width="0" style="4" hidden="1" customWidth="1"/>
    <col min="2076" max="2093" width="9" style="4" customWidth="1"/>
    <col min="2094" max="2304" width="9.140625" style="4"/>
    <col min="2305" max="2305" width="20.7109375" style="4" customWidth="1"/>
    <col min="2306" max="2331" width="0" style="4" hidden="1" customWidth="1"/>
    <col min="2332" max="2349" width="9" style="4" customWidth="1"/>
    <col min="2350" max="2560" width="9.140625" style="4"/>
    <col min="2561" max="2561" width="20.7109375" style="4" customWidth="1"/>
    <col min="2562" max="2587" width="0" style="4" hidden="1" customWidth="1"/>
    <col min="2588" max="2605" width="9" style="4" customWidth="1"/>
    <col min="2606" max="2816" width="9.140625" style="4"/>
    <col min="2817" max="2817" width="20.7109375" style="4" customWidth="1"/>
    <col min="2818" max="2843" width="0" style="4" hidden="1" customWidth="1"/>
    <col min="2844" max="2861" width="9" style="4" customWidth="1"/>
    <col min="2862" max="3072" width="9.140625" style="4"/>
    <col min="3073" max="3073" width="20.7109375" style="4" customWidth="1"/>
    <col min="3074" max="3099" width="0" style="4" hidden="1" customWidth="1"/>
    <col min="3100" max="3117" width="9" style="4" customWidth="1"/>
    <col min="3118" max="3328" width="9.140625" style="4"/>
    <col min="3329" max="3329" width="20.7109375" style="4" customWidth="1"/>
    <col min="3330" max="3355" width="0" style="4" hidden="1" customWidth="1"/>
    <col min="3356" max="3373" width="9" style="4" customWidth="1"/>
    <col min="3374" max="3584" width="9.140625" style="4"/>
    <col min="3585" max="3585" width="20.7109375" style="4" customWidth="1"/>
    <col min="3586" max="3611" width="0" style="4" hidden="1" customWidth="1"/>
    <col min="3612" max="3629" width="9" style="4" customWidth="1"/>
    <col min="3630" max="3840" width="9.140625" style="4"/>
    <col min="3841" max="3841" width="20.7109375" style="4" customWidth="1"/>
    <col min="3842" max="3867" width="0" style="4" hidden="1" customWidth="1"/>
    <col min="3868" max="3885" width="9" style="4" customWidth="1"/>
    <col min="3886" max="4096" width="9.140625" style="4"/>
    <col min="4097" max="4097" width="20.7109375" style="4" customWidth="1"/>
    <col min="4098" max="4123" width="0" style="4" hidden="1" customWidth="1"/>
    <col min="4124" max="4141" width="9" style="4" customWidth="1"/>
    <col min="4142" max="4352" width="9.140625" style="4"/>
    <col min="4353" max="4353" width="20.7109375" style="4" customWidth="1"/>
    <col min="4354" max="4379" width="0" style="4" hidden="1" customWidth="1"/>
    <col min="4380" max="4397" width="9" style="4" customWidth="1"/>
    <col min="4398" max="4608" width="9.140625" style="4"/>
    <col min="4609" max="4609" width="20.7109375" style="4" customWidth="1"/>
    <col min="4610" max="4635" width="0" style="4" hidden="1" customWidth="1"/>
    <col min="4636" max="4653" width="9" style="4" customWidth="1"/>
    <col min="4654" max="4864" width="9.140625" style="4"/>
    <col min="4865" max="4865" width="20.7109375" style="4" customWidth="1"/>
    <col min="4866" max="4891" width="0" style="4" hidden="1" customWidth="1"/>
    <col min="4892" max="4909" width="9" style="4" customWidth="1"/>
    <col min="4910" max="5120" width="9.140625" style="4"/>
    <col min="5121" max="5121" width="20.7109375" style="4" customWidth="1"/>
    <col min="5122" max="5147" width="0" style="4" hidden="1" customWidth="1"/>
    <col min="5148" max="5165" width="9" style="4" customWidth="1"/>
    <col min="5166" max="5376" width="9.140625" style="4"/>
    <col min="5377" max="5377" width="20.7109375" style="4" customWidth="1"/>
    <col min="5378" max="5403" width="0" style="4" hidden="1" customWidth="1"/>
    <col min="5404" max="5421" width="9" style="4" customWidth="1"/>
    <col min="5422" max="5632" width="9.140625" style="4"/>
    <col min="5633" max="5633" width="20.7109375" style="4" customWidth="1"/>
    <col min="5634" max="5659" width="0" style="4" hidden="1" customWidth="1"/>
    <col min="5660" max="5677" width="9" style="4" customWidth="1"/>
    <col min="5678" max="5888" width="9.140625" style="4"/>
    <col min="5889" max="5889" width="20.7109375" style="4" customWidth="1"/>
    <col min="5890" max="5915" width="0" style="4" hidden="1" customWidth="1"/>
    <col min="5916" max="5933" width="9" style="4" customWidth="1"/>
    <col min="5934" max="6144" width="9.140625" style="4"/>
    <col min="6145" max="6145" width="20.7109375" style="4" customWidth="1"/>
    <col min="6146" max="6171" width="0" style="4" hidden="1" customWidth="1"/>
    <col min="6172" max="6189" width="9" style="4" customWidth="1"/>
    <col min="6190" max="6400" width="9.140625" style="4"/>
    <col min="6401" max="6401" width="20.7109375" style="4" customWidth="1"/>
    <col min="6402" max="6427" width="0" style="4" hidden="1" customWidth="1"/>
    <col min="6428" max="6445" width="9" style="4" customWidth="1"/>
    <col min="6446" max="6656" width="9.140625" style="4"/>
    <col min="6657" max="6657" width="20.7109375" style="4" customWidth="1"/>
    <col min="6658" max="6683" width="0" style="4" hidden="1" customWidth="1"/>
    <col min="6684" max="6701" width="9" style="4" customWidth="1"/>
    <col min="6702" max="6912" width="9.140625" style="4"/>
    <col min="6913" max="6913" width="20.7109375" style="4" customWidth="1"/>
    <col min="6914" max="6939" width="0" style="4" hidden="1" customWidth="1"/>
    <col min="6940" max="6957" width="9" style="4" customWidth="1"/>
    <col min="6958" max="7168" width="9.140625" style="4"/>
    <col min="7169" max="7169" width="20.7109375" style="4" customWidth="1"/>
    <col min="7170" max="7195" width="0" style="4" hidden="1" customWidth="1"/>
    <col min="7196" max="7213" width="9" style="4" customWidth="1"/>
    <col min="7214" max="7424" width="9.140625" style="4"/>
    <col min="7425" max="7425" width="20.7109375" style="4" customWidth="1"/>
    <col min="7426" max="7451" width="0" style="4" hidden="1" customWidth="1"/>
    <col min="7452" max="7469" width="9" style="4" customWidth="1"/>
    <col min="7470" max="7680" width="9.140625" style="4"/>
    <col min="7681" max="7681" width="20.7109375" style="4" customWidth="1"/>
    <col min="7682" max="7707" width="0" style="4" hidden="1" customWidth="1"/>
    <col min="7708" max="7725" width="9" style="4" customWidth="1"/>
    <col min="7726" max="7936" width="9.140625" style="4"/>
    <col min="7937" max="7937" width="20.7109375" style="4" customWidth="1"/>
    <col min="7938" max="7963" width="0" style="4" hidden="1" customWidth="1"/>
    <col min="7964" max="7981" width="9" style="4" customWidth="1"/>
    <col min="7982" max="8192" width="9.140625" style="4"/>
    <col min="8193" max="8193" width="20.7109375" style="4" customWidth="1"/>
    <col min="8194" max="8219" width="0" style="4" hidden="1" customWidth="1"/>
    <col min="8220" max="8237" width="9" style="4" customWidth="1"/>
    <col min="8238" max="8448" width="9.140625" style="4"/>
    <col min="8449" max="8449" width="20.7109375" style="4" customWidth="1"/>
    <col min="8450" max="8475" width="0" style="4" hidden="1" customWidth="1"/>
    <col min="8476" max="8493" width="9" style="4" customWidth="1"/>
    <col min="8494" max="8704" width="9.140625" style="4"/>
    <col min="8705" max="8705" width="20.7109375" style="4" customWidth="1"/>
    <col min="8706" max="8731" width="0" style="4" hidden="1" customWidth="1"/>
    <col min="8732" max="8749" width="9" style="4" customWidth="1"/>
    <col min="8750" max="8960" width="9.140625" style="4"/>
    <col min="8961" max="8961" width="20.7109375" style="4" customWidth="1"/>
    <col min="8962" max="8987" width="0" style="4" hidden="1" customWidth="1"/>
    <col min="8988" max="9005" width="9" style="4" customWidth="1"/>
    <col min="9006" max="9216" width="9.140625" style="4"/>
    <col min="9217" max="9217" width="20.7109375" style="4" customWidth="1"/>
    <col min="9218" max="9243" width="0" style="4" hidden="1" customWidth="1"/>
    <col min="9244" max="9261" width="9" style="4" customWidth="1"/>
    <col min="9262" max="9472" width="9.140625" style="4"/>
    <col min="9473" max="9473" width="20.7109375" style="4" customWidth="1"/>
    <col min="9474" max="9499" width="0" style="4" hidden="1" customWidth="1"/>
    <col min="9500" max="9517" width="9" style="4" customWidth="1"/>
    <col min="9518" max="9728" width="9.140625" style="4"/>
    <col min="9729" max="9729" width="20.7109375" style="4" customWidth="1"/>
    <col min="9730" max="9755" width="0" style="4" hidden="1" customWidth="1"/>
    <col min="9756" max="9773" width="9" style="4" customWidth="1"/>
    <col min="9774" max="9984" width="9.140625" style="4"/>
    <col min="9985" max="9985" width="20.7109375" style="4" customWidth="1"/>
    <col min="9986" max="10011" width="0" style="4" hidden="1" customWidth="1"/>
    <col min="10012" max="10029" width="9" style="4" customWidth="1"/>
    <col min="10030" max="10240" width="9.140625" style="4"/>
    <col min="10241" max="10241" width="20.7109375" style="4" customWidth="1"/>
    <col min="10242" max="10267" width="0" style="4" hidden="1" customWidth="1"/>
    <col min="10268" max="10285" width="9" style="4" customWidth="1"/>
    <col min="10286" max="10496" width="9.140625" style="4"/>
    <col min="10497" max="10497" width="20.7109375" style="4" customWidth="1"/>
    <col min="10498" max="10523" width="0" style="4" hidden="1" customWidth="1"/>
    <col min="10524" max="10541" width="9" style="4" customWidth="1"/>
    <col min="10542" max="10752" width="9.140625" style="4"/>
    <col min="10753" max="10753" width="20.7109375" style="4" customWidth="1"/>
    <col min="10754" max="10779" width="0" style="4" hidden="1" customWidth="1"/>
    <col min="10780" max="10797" width="9" style="4" customWidth="1"/>
    <col min="10798" max="11008" width="9.140625" style="4"/>
    <col min="11009" max="11009" width="20.7109375" style="4" customWidth="1"/>
    <col min="11010" max="11035" width="0" style="4" hidden="1" customWidth="1"/>
    <col min="11036" max="11053" width="9" style="4" customWidth="1"/>
    <col min="11054" max="11264" width="9.140625" style="4"/>
    <col min="11265" max="11265" width="20.7109375" style="4" customWidth="1"/>
    <col min="11266" max="11291" width="0" style="4" hidden="1" customWidth="1"/>
    <col min="11292" max="11309" width="9" style="4" customWidth="1"/>
    <col min="11310" max="11520" width="9.140625" style="4"/>
    <col min="11521" max="11521" width="20.7109375" style="4" customWidth="1"/>
    <col min="11522" max="11547" width="0" style="4" hidden="1" customWidth="1"/>
    <col min="11548" max="11565" width="9" style="4" customWidth="1"/>
    <col min="11566" max="11776" width="9.140625" style="4"/>
    <col min="11777" max="11777" width="20.7109375" style="4" customWidth="1"/>
    <col min="11778" max="11803" width="0" style="4" hidden="1" customWidth="1"/>
    <col min="11804" max="11821" width="9" style="4" customWidth="1"/>
    <col min="11822" max="12032" width="9.140625" style="4"/>
    <col min="12033" max="12033" width="20.7109375" style="4" customWidth="1"/>
    <col min="12034" max="12059" width="0" style="4" hidden="1" customWidth="1"/>
    <col min="12060" max="12077" width="9" style="4" customWidth="1"/>
    <col min="12078" max="12288" width="9.140625" style="4"/>
    <col min="12289" max="12289" width="20.7109375" style="4" customWidth="1"/>
    <col min="12290" max="12315" width="0" style="4" hidden="1" customWidth="1"/>
    <col min="12316" max="12333" width="9" style="4" customWidth="1"/>
    <col min="12334" max="12544" width="9.140625" style="4"/>
    <col min="12545" max="12545" width="20.7109375" style="4" customWidth="1"/>
    <col min="12546" max="12571" width="0" style="4" hidden="1" customWidth="1"/>
    <col min="12572" max="12589" width="9" style="4" customWidth="1"/>
    <col min="12590" max="12800" width="9.140625" style="4"/>
    <col min="12801" max="12801" width="20.7109375" style="4" customWidth="1"/>
    <col min="12802" max="12827" width="0" style="4" hidden="1" customWidth="1"/>
    <col min="12828" max="12845" width="9" style="4" customWidth="1"/>
    <col min="12846" max="13056" width="9.140625" style="4"/>
    <col min="13057" max="13057" width="20.7109375" style="4" customWidth="1"/>
    <col min="13058" max="13083" width="0" style="4" hidden="1" customWidth="1"/>
    <col min="13084" max="13101" width="9" style="4" customWidth="1"/>
    <col min="13102" max="13312" width="9.140625" style="4"/>
    <col min="13313" max="13313" width="20.7109375" style="4" customWidth="1"/>
    <col min="13314" max="13339" width="0" style="4" hidden="1" customWidth="1"/>
    <col min="13340" max="13357" width="9" style="4" customWidth="1"/>
    <col min="13358" max="13568" width="9.140625" style="4"/>
    <col min="13569" max="13569" width="20.7109375" style="4" customWidth="1"/>
    <col min="13570" max="13595" width="0" style="4" hidden="1" customWidth="1"/>
    <col min="13596" max="13613" width="9" style="4" customWidth="1"/>
    <col min="13614" max="13824" width="9.140625" style="4"/>
    <col min="13825" max="13825" width="20.7109375" style="4" customWidth="1"/>
    <col min="13826" max="13851" width="0" style="4" hidden="1" customWidth="1"/>
    <col min="13852" max="13869" width="9" style="4" customWidth="1"/>
    <col min="13870" max="14080" width="9.140625" style="4"/>
    <col min="14081" max="14081" width="20.7109375" style="4" customWidth="1"/>
    <col min="14082" max="14107" width="0" style="4" hidden="1" customWidth="1"/>
    <col min="14108" max="14125" width="9" style="4" customWidth="1"/>
    <col min="14126" max="14336" width="9.140625" style="4"/>
    <col min="14337" max="14337" width="20.7109375" style="4" customWidth="1"/>
    <col min="14338" max="14363" width="0" style="4" hidden="1" customWidth="1"/>
    <col min="14364" max="14381" width="9" style="4" customWidth="1"/>
    <col min="14382" max="14592" width="9.140625" style="4"/>
    <col min="14593" max="14593" width="20.7109375" style="4" customWidth="1"/>
    <col min="14594" max="14619" width="0" style="4" hidden="1" customWidth="1"/>
    <col min="14620" max="14637" width="9" style="4" customWidth="1"/>
    <col min="14638" max="14848" width="9.140625" style="4"/>
    <col min="14849" max="14849" width="20.7109375" style="4" customWidth="1"/>
    <col min="14850" max="14875" width="0" style="4" hidden="1" customWidth="1"/>
    <col min="14876" max="14893" width="9" style="4" customWidth="1"/>
    <col min="14894" max="15104" width="9.140625" style="4"/>
    <col min="15105" max="15105" width="20.7109375" style="4" customWidth="1"/>
    <col min="15106" max="15131" width="0" style="4" hidden="1" customWidth="1"/>
    <col min="15132" max="15149" width="9" style="4" customWidth="1"/>
    <col min="15150" max="15360" width="9.140625" style="4"/>
    <col min="15361" max="15361" width="20.7109375" style="4" customWidth="1"/>
    <col min="15362" max="15387" width="0" style="4" hidden="1" customWidth="1"/>
    <col min="15388" max="15405" width="9" style="4" customWidth="1"/>
    <col min="15406" max="15616" width="9.140625" style="4"/>
    <col min="15617" max="15617" width="20.7109375" style="4" customWidth="1"/>
    <col min="15618" max="15643" width="0" style="4" hidden="1" customWidth="1"/>
    <col min="15644" max="15661" width="9" style="4" customWidth="1"/>
    <col min="15662" max="15872" width="9.140625" style="4"/>
    <col min="15873" max="15873" width="20.7109375" style="4" customWidth="1"/>
    <col min="15874" max="15899" width="0" style="4" hidden="1" customWidth="1"/>
    <col min="15900" max="15917" width="9" style="4" customWidth="1"/>
    <col min="15918" max="16128" width="9.140625" style="4"/>
    <col min="16129" max="16129" width="20.7109375" style="4" customWidth="1"/>
    <col min="16130" max="16155" width="0" style="4" hidden="1" customWidth="1"/>
    <col min="16156" max="16173" width="9" style="4" customWidth="1"/>
    <col min="16174" max="16384" width="9.140625" style="4"/>
  </cols>
  <sheetData>
    <row r="1" spans="1:49" ht="13.15" hidden="1" customHeight="1" x14ac:dyDescent="0.2">
      <c r="A1" s="1253" t="s">
        <v>1009</v>
      </c>
      <c r="B1" s="1253"/>
      <c r="C1" s="1253"/>
      <c r="D1" s="1253"/>
      <c r="E1" s="1253"/>
      <c r="F1" s="1253"/>
      <c r="G1" s="1253"/>
      <c r="H1" s="1253"/>
      <c r="I1" s="1253"/>
      <c r="J1" s="1253"/>
      <c r="K1" s="1253"/>
      <c r="L1" s="1253"/>
      <c r="M1" s="1253"/>
      <c r="N1" s="1253"/>
      <c r="O1" s="1253"/>
      <c r="P1" s="1253"/>
      <c r="Q1" s="1253"/>
      <c r="R1" s="1253"/>
      <c r="S1" s="1253"/>
      <c r="T1" s="1254"/>
      <c r="U1" s="1254"/>
      <c r="V1" s="1254"/>
      <c r="W1" s="1254"/>
      <c r="X1" s="1254"/>
      <c r="Y1" s="1254"/>
      <c r="Z1" s="1254"/>
      <c r="AA1" s="1254"/>
      <c r="AB1" s="1254"/>
      <c r="AC1" s="1254"/>
      <c r="AD1" s="1254"/>
      <c r="AE1" s="1254"/>
      <c r="AF1" s="1254"/>
      <c r="AG1" s="1254"/>
      <c r="AH1" s="1254"/>
      <c r="AI1" s="1254"/>
      <c r="AJ1" s="1254"/>
      <c r="AK1" s="1254"/>
      <c r="AL1" s="1254"/>
      <c r="AM1" s="1254"/>
      <c r="AN1" s="1254"/>
      <c r="AO1" s="1254"/>
      <c r="AP1" s="1254"/>
      <c r="AQ1" s="1254"/>
      <c r="AR1" s="1254"/>
      <c r="AS1" s="1254"/>
    </row>
    <row r="2" spans="1:49" ht="13.5" hidden="1" thickBot="1" x14ac:dyDescent="0.25">
      <c r="J2" s="526"/>
      <c r="K2" s="526"/>
      <c r="L2" s="526"/>
      <c r="M2" s="526"/>
    </row>
    <row r="3" spans="1:49" ht="13.5" hidden="1" thickBot="1" x14ac:dyDescent="0.25">
      <c r="A3" s="1255" t="s">
        <v>1010</v>
      </c>
      <c r="B3" s="1257" t="s">
        <v>499</v>
      </c>
      <c r="C3" s="1258"/>
      <c r="D3" s="1259" t="s">
        <v>500</v>
      </c>
      <c r="E3" s="1258"/>
      <c r="F3" s="1259" t="s">
        <v>501</v>
      </c>
      <c r="G3" s="1258"/>
      <c r="H3" s="1259" t="s">
        <v>502</v>
      </c>
      <c r="I3" s="1258"/>
      <c r="J3" s="1260" t="s">
        <v>503</v>
      </c>
      <c r="K3" s="1261"/>
      <c r="L3" s="1260" t="s">
        <v>504</v>
      </c>
      <c r="M3" s="1262"/>
      <c r="N3" s="1260" t="s">
        <v>505</v>
      </c>
      <c r="O3" s="1262"/>
      <c r="P3" s="1260" t="s">
        <v>506</v>
      </c>
      <c r="Q3" s="1262"/>
      <c r="R3" s="1260" t="s">
        <v>507</v>
      </c>
      <c r="S3" s="1262"/>
      <c r="T3" s="1260" t="s">
        <v>508</v>
      </c>
      <c r="U3" s="1262"/>
      <c r="V3" s="1260" t="s">
        <v>509</v>
      </c>
      <c r="W3" s="1262"/>
      <c r="X3" s="1260" t="s">
        <v>510</v>
      </c>
      <c r="Y3" s="1261"/>
      <c r="Z3" s="1252" t="s">
        <v>511</v>
      </c>
      <c r="AA3" s="1252"/>
      <c r="AB3" s="1251" t="s">
        <v>3</v>
      </c>
      <c r="AC3" s="1252"/>
      <c r="AD3" s="1251" t="s">
        <v>4</v>
      </c>
      <c r="AE3" s="1252"/>
      <c r="AF3" s="1251" t="s">
        <v>5</v>
      </c>
      <c r="AG3" s="1252"/>
      <c r="AH3" s="1251" t="s">
        <v>6</v>
      </c>
      <c r="AI3" s="1265"/>
      <c r="AJ3" s="1252" t="s">
        <v>7</v>
      </c>
      <c r="AK3" s="1252"/>
      <c r="AL3" s="1251" t="s">
        <v>8</v>
      </c>
      <c r="AM3" s="1252"/>
      <c r="AN3" s="1251" t="s">
        <v>9</v>
      </c>
      <c r="AO3" s="1252"/>
      <c r="AP3" s="1251" t="s">
        <v>10</v>
      </c>
      <c r="AQ3" s="1252"/>
      <c r="AR3" s="1251" t="s">
        <v>11</v>
      </c>
      <c r="AS3" s="1252"/>
      <c r="AT3" s="1251" t="s">
        <v>12</v>
      </c>
      <c r="AU3" s="1263"/>
    </row>
    <row r="4" spans="1:49" ht="13.5" hidden="1" thickBot="1" x14ac:dyDescent="0.25">
      <c r="A4" s="1256"/>
      <c r="B4" s="714" t="s">
        <v>945</v>
      </c>
      <c r="C4" s="715" t="s">
        <v>946</v>
      </c>
      <c r="D4" s="715" t="s">
        <v>945</v>
      </c>
      <c r="E4" s="715" t="s">
        <v>946</v>
      </c>
      <c r="F4" s="715" t="s">
        <v>945</v>
      </c>
      <c r="G4" s="715" t="s">
        <v>946</v>
      </c>
      <c r="H4" s="715" t="s">
        <v>945</v>
      </c>
      <c r="I4" s="715" t="s">
        <v>946</v>
      </c>
      <c r="J4" s="715" t="s">
        <v>945</v>
      </c>
      <c r="K4" s="715" t="s">
        <v>946</v>
      </c>
      <c r="L4" s="715" t="s">
        <v>945</v>
      </c>
      <c r="M4" s="716" t="s">
        <v>946</v>
      </c>
      <c r="N4" s="715" t="s">
        <v>945</v>
      </c>
      <c r="O4" s="716" t="s">
        <v>946</v>
      </c>
      <c r="P4" s="715" t="s">
        <v>945</v>
      </c>
      <c r="Q4" s="716" t="s">
        <v>946</v>
      </c>
      <c r="R4" s="715" t="s">
        <v>945</v>
      </c>
      <c r="S4" s="716" t="s">
        <v>946</v>
      </c>
      <c r="T4" s="715" t="s">
        <v>945</v>
      </c>
      <c r="U4" s="716" t="s">
        <v>946</v>
      </c>
      <c r="V4" s="715" t="s">
        <v>945</v>
      </c>
      <c r="W4" s="716" t="s">
        <v>946</v>
      </c>
      <c r="X4" s="715" t="s">
        <v>945</v>
      </c>
      <c r="Y4" s="715" t="s">
        <v>946</v>
      </c>
      <c r="Z4" s="717" t="s">
        <v>945</v>
      </c>
      <c r="AA4" s="718" t="s">
        <v>946</v>
      </c>
      <c r="AB4" s="719" t="s">
        <v>945</v>
      </c>
      <c r="AC4" s="718" t="s">
        <v>946</v>
      </c>
      <c r="AD4" s="719" t="s">
        <v>945</v>
      </c>
      <c r="AE4" s="718" t="s">
        <v>946</v>
      </c>
      <c r="AF4" s="719" t="s">
        <v>945</v>
      </c>
      <c r="AG4" s="718" t="s">
        <v>946</v>
      </c>
      <c r="AH4" s="719" t="s">
        <v>945</v>
      </c>
      <c r="AI4" s="719" t="s">
        <v>946</v>
      </c>
      <c r="AJ4" s="717" t="s">
        <v>945</v>
      </c>
      <c r="AK4" s="718" t="s">
        <v>946</v>
      </c>
      <c r="AL4" s="719" t="s">
        <v>945</v>
      </c>
      <c r="AM4" s="718" t="s">
        <v>946</v>
      </c>
      <c r="AN4" s="719" t="s">
        <v>945</v>
      </c>
      <c r="AO4" s="718" t="s">
        <v>946</v>
      </c>
      <c r="AP4" s="719" t="s">
        <v>945</v>
      </c>
      <c r="AQ4" s="718" t="s">
        <v>946</v>
      </c>
      <c r="AR4" s="719" t="s">
        <v>945</v>
      </c>
      <c r="AS4" s="718" t="s">
        <v>946</v>
      </c>
      <c r="AT4" s="719" t="s">
        <v>945</v>
      </c>
      <c r="AU4" s="720" t="s">
        <v>946</v>
      </c>
      <c r="AV4" s="670"/>
      <c r="AW4" s="670"/>
    </row>
    <row r="5" spans="1:49" ht="18.75" hidden="1" customHeight="1" x14ac:dyDescent="0.2">
      <c r="A5" s="671" t="s">
        <v>952</v>
      </c>
      <c r="B5" s="721">
        <v>2447</v>
      </c>
      <c r="C5" s="721">
        <v>595</v>
      </c>
      <c r="D5" s="721">
        <v>3128</v>
      </c>
      <c r="E5" s="721">
        <v>768</v>
      </c>
      <c r="F5" s="721">
        <v>3154</v>
      </c>
      <c r="G5" s="721">
        <v>850</v>
      </c>
      <c r="H5" s="721">
        <v>3265</v>
      </c>
      <c r="I5" s="721">
        <v>835</v>
      </c>
      <c r="J5" s="721">
        <v>2832</v>
      </c>
      <c r="K5" s="722">
        <v>717</v>
      </c>
      <c r="L5" s="722">
        <v>2547</v>
      </c>
      <c r="M5" s="723">
        <v>608</v>
      </c>
      <c r="N5" s="722">
        <v>2981</v>
      </c>
      <c r="O5" s="723">
        <v>830</v>
      </c>
      <c r="P5" s="722">
        <v>3094</v>
      </c>
      <c r="Q5" s="723">
        <v>793</v>
      </c>
      <c r="R5" s="722">
        <v>2714</v>
      </c>
      <c r="S5" s="723">
        <v>746</v>
      </c>
      <c r="T5" s="722">
        <v>2777</v>
      </c>
      <c r="U5" s="723">
        <v>687</v>
      </c>
      <c r="V5" s="722">
        <v>3104</v>
      </c>
      <c r="W5" s="723">
        <v>715</v>
      </c>
      <c r="X5" s="722">
        <v>3468</v>
      </c>
      <c r="Y5" s="721">
        <v>676</v>
      </c>
      <c r="Z5" s="724">
        <v>4331</v>
      </c>
      <c r="AA5" s="723">
        <v>838</v>
      </c>
      <c r="AB5" s="722">
        <v>4659</v>
      </c>
      <c r="AC5" s="723">
        <v>1012</v>
      </c>
      <c r="AD5" s="722">
        <v>3795</v>
      </c>
      <c r="AE5" s="723">
        <v>753</v>
      </c>
      <c r="AF5" s="721">
        <v>3751</v>
      </c>
      <c r="AG5" s="723">
        <v>783</v>
      </c>
      <c r="AH5" s="721">
        <v>3502</v>
      </c>
      <c r="AI5" s="725">
        <v>582</v>
      </c>
      <c r="AJ5" s="726">
        <v>3798</v>
      </c>
      <c r="AK5" s="727">
        <v>591</v>
      </c>
      <c r="AL5" s="721">
        <v>3858</v>
      </c>
      <c r="AM5" s="727">
        <v>472</v>
      </c>
      <c r="AN5" s="721">
        <v>3201</v>
      </c>
      <c r="AO5" s="727">
        <v>591</v>
      </c>
      <c r="AP5" s="721">
        <v>2688</v>
      </c>
      <c r="AQ5" s="727">
        <v>494</v>
      </c>
      <c r="AR5" s="721">
        <v>2130</v>
      </c>
      <c r="AS5" s="727">
        <v>407</v>
      </c>
      <c r="AT5" s="721">
        <v>1876</v>
      </c>
      <c r="AU5" s="728">
        <v>380</v>
      </c>
    </row>
    <row r="6" spans="1:49" ht="18.75" hidden="1" customHeight="1" x14ac:dyDescent="0.2">
      <c r="A6" s="681" t="s">
        <v>1011</v>
      </c>
      <c r="B6" s="729">
        <v>4054</v>
      </c>
      <c r="C6" s="729">
        <v>1083</v>
      </c>
      <c r="D6" s="729">
        <v>5406</v>
      </c>
      <c r="E6" s="729">
        <v>1608</v>
      </c>
      <c r="F6" s="729">
        <v>5774</v>
      </c>
      <c r="G6" s="729">
        <v>1877</v>
      </c>
      <c r="H6" s="729">
        <v>6282</v>
      </c>
      <c r="I6" s="729">
        <v>1962</v>
      </c>
      <c r="J6" s="729">
        <v>6989</v>
      </c>
      <c r="K6" s="730">
        <v>2132</v>
      </c>
      <c r="L6" s="730">
        <v>5060</v>
      </c>
      <c r="M6" s="730">
        <v>2082</v>
      </c>
      <c r="N6" s="730">
        <v>3951</v>
      </c>
      <c r="O6" s="730">
        <v>1295</v>
      </c>
      <c r="P6" s="730">
        <v>3463</v>
      </c>
      <c r="Q6" s="730">
        <v>974</v>
      </c>
      <c r="R6" s="730">
        <v>3027</v>
      </c>
      <c r="S6" s="730">
        <v>931</v>
      </c>
      <c r="T6" s="730">
        <v>2540</v>
      </c>
      <c r="U6" s="730">
        <v>695</v>
      </c>
      <c r="V6" s="730">
        <v>2670</v>
      </c>
      <c r="W6" s="730">
        <v>687</v>
      </c>
      <c r="X6" s="730">
        <v>2388</v>
      </c>
      <c r="Y6" s="729">
        <v>510</v>
      </c>
      <c r="Z6" s="731">
        <v>1906</v>
      </c>
      <c r="AA6" s="730">
        <v>328</v>
      </c>
      <c r="AB6" s="730">
        <v>1268</v>
      </c>
      <c r="AC6" s="730">
        <v>492</v>
      </c>
      <c r="AD6" s="730">
        <v>1796</v>
      </c>
      <c r="AE6" s="730">
        <v>318</v>
      </c>
      <c r="AF6" s="729">
        <v>1115</v>
      </c>
      <c r="AG6" s="730">
        <v>322</v>
      </c>
      <c r="AH6" s="729">
        <v>1334</v>
      </c>
      <c r="AI6" s="732">
        <v>287</v>
      </c>
      <c r="AJ6" s="733">
        <v>1155</v>
      </c>
      <c r="AK6" s="734">
        <v>216</v>
      </c>
      <c r="AL6" s="729">
        <v>1260</v>
      </c>
      <c r="AM6" s="734">
        <v>191</v>
      </c>
      <c r="AN6" s="729">
        <v>655</v>
      </c>
      <c r="AO6" s="734">
        <v>98</v>
      </c>
      <c r="AP6" s="729">
        <v>549</v>
      </c>
      <c r="AQ6" s="734">
        <v>260</v>
      </c>
      <c r="AR6" s="729">
        <v>437</v>
      </c>
      <c r="AS6" s="734">
        <v>147</v>
      </c>
      <c r="AT6" s="729">
        <v>361</v>
      </c>
      <c r="AU6" s="735">
        <v>82</v>
      </c>
    </row>
    <row r="7" spans="1:49" ht="18.75" hidden="1" customHeight="1" x14ac:dyDescent="0.2">
      <c r="A7" s="681" t="s">
        <v>1012</v>
      </c>
      <c r="B7" s="729"/>
      <c r="C7" s="729"/>
      <c r="D7" s="729"/>
      <c r="E7" s="729"/>
      <c r="F7" s="729"/>
      <c r="G7" s="729"/>
      <c r="H7" s="729"/>
      <c r="I7" s="729"/>
      <c r="J7" s="729">
        <v>805</v>
      </c>
      <c r="K7" s="730">
        <v>336</v>
      </c>
      <c r="L7" s="730">
        <v>773</v>
      </c>
      <c r="M7" s="730">
        <v>196</v>
      </c>
      <c r="N7" s="730">
        <v>729</v>
      </c>
      <c r="O7" s="730">
        <v>293</v>
      </c>
      <c r="P7" s="730">
        <v>770</v>
      </c>
      <c r="Q7" s="730">
        <v>318</v>
      </c>
      <c r="R7" s="730">
        <v>726</v>
      </c>
      <c r="S7" s="730">
        <v>286</v>
      </c>
      <c r="T7" s="730">
        <v>713</v>
      </c>
      <c r="U7" s="730">
        <v>277</v>
      </c>
      <c r="V7" s="730">
        <v>929</v>
      </c>
      <c r="W7" s="730">
        <v>417</v>
      </c>
      <c r="X7" s="730">
        <v>1068</v>
      </c>
      <c r="Y7" s="729">
        <v>347</v>
      </c>
      <c r="Z7" s="731">
        <v>1240</v>
      </c>
      <c r="AA7" s="730">
        <v>316</v>
      </c>
      <c r="AB7" s="730">
        <v>2190</v>
      </c>
      <c r="AC7" s="730">
        <v>467</v>
      </c>
      <c r="AD7" s="730">
        <v>1100</v>
      </c>
      <c r="AE7" s="730">
        <v>345</v>
      </c>
      <c r="AF7" s="729">
        <v>1706</v>
      </c>
      <c r="AG7" s="730">
        <v>299</v>
      </c>
      <c r="AH7" s="729">
        <v>907</v>
      </c>
      <c r="AI7" s="732">
        <v>244</v>
      </c>
      <c r="AJ7" s="733">
        <v>736</v>
      </c>
      <c r="AK7" s="734">
        <v>145</v>
      </c>
      <c r="AL7" s="729">
        <v>656</v>
      </c>
      <c r="AM7" s="734">
        <v>159</v>
      </c>
      <c r="AN7" s="729">
        <v>1323</v>
      </c>
      <c r="AO7" s="734">
        <v>234</v>
      </c>
      <c r="AP7" s="729">
        <v>1015</v>
      </c>
      <c r="AQ7" s="734">
        <v>210</v>
      </c>
      <c r="AR7" s="729">
        <v>1016</v>
      </c>
      <c r="AS7" s="734">
        <v>243</v>
      </c>
      <c r="AT7" s="729">
        <v>902</v>
      </c>
      <c r="AU7" s="735">
        <v>228</v>
      </c>
    </row>
    <row r="8" spans="1:49" ht="18.75" hidden="1" customHeight="1" x14ac:dyDescent="0.2">
      <c r="A8" s="691" t="s">
        <v>953</v>
      </c>
      <c r="B8" s="729">
        <v>2617</v>
      </c>
      <c r="C8" s="729">
        <v>1083</v>
      </c>
      <c r="D8" s="729">
        <v>2796</v>
      </c>
      <c r="E8" s="729">
        <v>1184</v>
      </c>
      <c r="F8" s="729">
        <v>2737</v>
      </c>
      <c r="G8" s="729">
        <v>1094</v>
      </c>
      <c r="H8" s="729">
        <v>3017</v>
      </c>
      <c r="I8" s="729">
        <v>1087</v>
      </c>
      <c r="J8" s="729">
        <v>3385</v>
      </c>
      <c r="K8" s="730">
        <v>1359</v>
      </c>
      <c r="L8" s="730">
        <v>2741</v>
      </c>
      <c r="M8" s="730">
        <v>1009</v>
      </c>
      <c r="N8" s="730">
        <v>2513</v>
      </c>
      <c r="O8" s="730">
        <v>959</v>
      </c>
      <c r="P8" s="730">
        <v>2191</v>
      </c>
      <c r="Q8" s="730">
        <v>806</v>
      </c>
      <c r="R8" s="730">
        <v>1885</v>
      </c>
      <c r="S8" s="730">
        <v>749</v>
      </c>
      <c r="T8" s="730">
        <v>1918</v>
      </c>
      <c r="U8" s="730">
        <v>793</v>
      </c>
      <c r="V8" s="730">
        <v>1819</v>
      </c>
      <c r="W8" s="730">
        <v>713</v>
      </c>
      <c r="X8" s="730">
        <v>1745</v>
      </c>
      <c r="Y8" s="729">
        <v>672</v>
      </c>
      <c r="Z8" s="731">
        <v>1712</v>
      </c>
      <c r="AA8" s="730">
        <v>581</v>
      </c>
      <c r="AB8" s="730">
        <v>1448</v>
      </c>
      <c r="AC8" s="730">
        <v>601</v>
      </c>
      <c r="AD8" s="730">
        <v>1278</v>
      </c>
      <c r="AE8" s="730">
        <v>376</v>
      </c>
      <c r="AF8" s="729">
        <v>1344</v>
      </c>
      <c r="AG8" s="730">
        <v>392</v>
      </c>
      <c r="AH8" s="729">
        <v>1157</v>
      </c>
      <c r="AI8" s="732">
        <v>382</v>
      </c>
      <c r="AJ8" s="733">
        <v>1077</v>
      </c>
      <c r="AK8" s="734">
        <v>298</v>
      </c>
      <c r="AL8" s="729">
        <v>789</v>
      </c>
      <c r="AM8" s="734">
        <v>291</v>
      </c>
      <c r="AN8" s="729">
        <v>919</v>
      </c>
      <c r="AO8" s="734">
        <v>281</v>
      </c>
      <c r="AP8" s="729">
        <v>787</v>
      </c>
      <c r="AQ8" s="734">
        <v>279</v>
      </c>
      <c r="AR8" s="729">
        <v>584</v>
      </c>
      <c r="AS8" s="734">
        <v>254</v>
      </c>
      <c r="AT8" s="729">
        <v>482</v>
      </c>
      <c r="AU8" s="735">
        <v>187</v>
      </c>
    </row>
    <row r="9" spans="1:49" ht="18.75" hidden="1" customHeight="1" x14ac:dyDescent="0.2">
      <c r="A9" s="691" t="s">
        <v>955</v>
      </c>
      <c r="B9" s="729">
        <v>1440</v>
      </c>
      <c r="C9" s="729">
        <v>676</v>
      </c>
      <c r="D9" s="729">
        <v>1493</v>
      </c>
      <c r="E9" s="729">
        <v>704</v>
      </c>
      <c r="F9" s="729">
        <v>1408</v>
      </c>
      <c r="G9" s="729">
        <v>723</v>
      </c>
      <c r="H9" s="729">
        <v>1468</v>
      </c>
      <c r="I9" s="729">
        <v>645</v>
      </c>
      <c r="J9" s="729">
        <v>1783</v>
      </c>
      <c r="K9" s="730">
        <v>790</v>
      </c>
      <c r="L9" s="730">
        <v>1410</v>
      </c>
      <c r="M9" s="730">
        <v>552</v>
      </c>
      <c r="N9" s="730">
        <v>1365</v>
      </c>
      <c r="O9" s="730">
        <v>535</v>
      </c>
      <c r="P9" s="730">
        <v>1149</v>
      </c>
      <c r="Q9" s="730">
        <v>493</v>
      </c>
      <c r="R9" s="730">
        <v>1132</v>
      </c>
      <c r="S9" s="730">
        <v>497</v>
      </c>
      <c r="T9" s="730">
        <v>1256</v>
      </c>
      <c r="U9" s="730">
        <v>493</v>
      </c>
      <c r="V9" s="730">
        <v>1265</v>
      </c>
      <c r="W9" s="730">
        <v>496</v>
      </c>
      <c r="X9" s="730">
        <v>1442</v>
      </c>
      <c r="Y9" s="729">
        <v>505</v>
      </c>
      <c r="Z9" s="731">
        <v>1055</v>
      </c>
      <c r="AA9" s="730">
        <v>351</v>
      </c>
      <c r="AB9" s="730">
        <v>1112</v>
      </c>
      <c r="AC9" s="730">
        <v>463</v>
      </c>
      <c r="AD9" s="730">
        <v>736</v>
      </c>
      <c r="AE9" s="730">
        <v>301</v>
      </c>
      <c r="AF9" s="729">
        <v>684</v>
      </c>
      <c r="AG9" s="730">
        <v>227</v>
      </c>
      <c r="AH9" s="729">
        <v>364</v>
      </c>
      <c r="AI9" s="732">
        <v>122</v>
      </c>
      <c r="AJ9" s="733">
        <v>270</v>
      </c>
      <c r="AK9" s="734">
        <v>87</v>
      </c>
      <c r="AL9" s="729">
        <v>184</v>
      </c>
      <c r="AM9" s="734">
        <v>91</v>
      </c>
      <c r="AN9" s="729">
        <v>212</v>
      </c>
      <c r="AO9" s="734">
        <v>98</v>
      </c>
      <c r="AP9" s="729">
        <v>205</v>
      </c>
      <c r="AQ9" s="734">
        <v>80</v>
      </c>
      <c r="AR9" s="729">
        <v>188</v>
      </c>
      <c r="AS9" s="734">
        <v>75</v>
      </c>
      <c r="AT9" s="729">
        <v>124</v>
      </c>
      <c r="AU9" s="735">
        <v>37</v>
      </c>
    </row>
    <row r="10" spans="1:49" ht="18.75" hidden="1" customHeight="1" x14ac:dyDescent="0.2">
      <c r="A10" s="691" t="s">
        <v>1013</v>
      </c>
      <c r="B10" s="729">
        <v>879</v>
      </c>
      <c r="C10" s="729">
        <v>457</v>
      </c>
      <c r="D10" s="729">
        <v>1167</v>
      </c>
      <c r="E10" s="729">
        <v>529</v>
      </c>
      <c r="F10" s="729">
        <v>1257</v>
      </c>
      <c r="G10" s="729">
        <v>523</v>
      </c>
      <c r="H10" s="729">
        <v>1676</v>
      </c>
      <c r="I10" s="729">
        <v>683</v>
      </c>
      <c r="J10" s="729">
        <v>2123</v>
      </c>
      <c r="K10" s="730">
        <v>1011</v>
      </c>
      <c r="L10" s="730">
        <v>1677</v>
      </c>
      <c r="M10" s="730">
        <v>697</v>
      </c>
      <c r="N10" s="730">
        <v>1612</v>
      </c>
      <c r="O10" s="730">
        <v>624</v>
      </c>
      <c r="P10" s="730">
        <v>1646</v>
      </c>
      <c r="Q10" s="730">
        <v>747</v>
      </c>
      <c r="R10" s="730">
        <v>1388</v>
      </c>
      <c r="S10" s="730">
        <v>658</v>
      </c>
      <c r="T10" s="730">
        <v>1417</v>
      </c>
      <c r="U10" s="730">
        <v>521</v>
      </c>
      <c r="V10" s="730">
        <v>1395</v>
      </c>
      <c r="W10" s="730">
        <v>513</v>
      </c>
      <c r="X10" s="730">
        <v>1355</v>
      </c>
      <c r="Y10" s="729">
        <v>494</v>
      </c>
      <c r="Z10" s="731">
        <v>1441</v>
      </c>
      <c r="AA10" s="730">
        <v>468</v>
      </c>
      <c r="AB10" s="730">
        <v>1219</v>
      </c>
      <c r="AC10" s="730">
        <v>456</v>
      </c>
      <c r="AD10" s="730">
        <v>989</v>
      </c>
      <c r="AE10" s="730">
        <v>373</v>
      </c>
      <c r="AF10" s="729">
        <v>977</v>
      </c>
      <c r="AG10" s="730">
        <v>342</v>
      </c>
      <c r="AH10" s="729">
        <v>738</v>
      </c>
      <c r="AI10" s="732">
        <v>249</v>
      </c>
      <c r="AJ10" s="733">
        <v>783</v>
      </c>
      <c r="AK10" s="734">
        <v>252</v>
      </c>
      <c r="AL10" s="729">
        <v>657</v>
      </c>
      <c r="AM10" s="734">
        <v>235</v>
      </c>
      <c r="AN10" s="729">
        <v>659</v>
      </c>
      <c r="AO10" s="734">
        <v>209</v>
      </c>
      <c r="AP10" s="729">
        <v>514</v>
      </c>
      <c r="AQ10" s="734">
        <v>204</v>
      </c>
      <c r="AR10" s="729">
        <v>362</v>
      </c>
      <c r="AS10" s="734">
        <v>142</v>
      </c>
      <c r="AT10" s="729">
        <v>398</v>
      </c>
      <c r="AU10" s="735">
        <v>157</v>
      </c>
    </row>
    <row r="11" spans="1:49" ht="18.75" hidden="1" customHeight="1" x14ac:dyDescent="0.2">
      <c r="A11" s="691" t="s">
        <v>1014</v>
      </c>
      <c r="B11" s="729">
        <v>210</v>
      </c>
      <c r="C11" s="729">
        <v>38</v>
      </c>
      <c r="D11" s="729">
        <v>257</v>
      </c>
      <c r="E11" s="729">
        <v>118</v>
      </c>
      <c r="F11" s="729">
        <v>259</v>
      </c>
      <c r="G11" s="729">
        <v>105</v>
      </c>
      <c r="H11" s="729">
        <v>270</v>
      </c>
      <c r="I11" s="729">
        <v>93</v>
      </c>
      <c r="J11" s="729">
        <v>330</v>
      </c>
      <c r="K11" s="730">
        <v>144</v>
      </c>
      <c r="L11" s="730">
        <v>280</v>
      </c>
      <c r="M11" s="730">
        <v>95</v>
      </c>
      <c r="N11" s="730">
        <v>278</v>
      </c>
      <c r="O11" s="730">
        <v>92</v>
      </c>
      <c r="P11" s="730">
        <v>240</v>
      </c>
      <c r="Q11" s="730">
        <v>104</v>
      </c>
      <c r="R11" s="730">
        <v>210</v>
      </c>
      <c r="S11" s="730">
        <v>90</v>
      </c>
      <c r="T11" s="730">
        <v>233</v>
      </c>
      <c r="U11" s="730">
        <v>98</v>
      </c>
      <c r="V11" s="730">
        <v>209</v>
      </c>
      <c r="W11" s="730">
        <v>102</v>
      </c>
      <c r="X11" s="730">
        <v>224</v>
      </c>
      <c r="Y11" s="729">
        <v>102</v>
      </c>
      <c r="Z11" s="731">
        <v>148</v>
      </c>
      <c r="AA11" s="730">
        <v>58</v>
      </c>
      <c r="AB11" s="730">
        <v>122</v>
      </c>
      <c r="AC11" s="730">
        <v>42</v>
      </c>
      <c r="AD11" s="730">
        <v>119</v>
      </c>
      <c r="AE11" s="730">
        <v>44</v>
      </c>
      <c r="AF11" s="729">
        <v>79</v>
      </c>
      <c r="AG11" s="730">
        <v>42</v>
      </c>
      <c r="AH11" s="729">
        <v>63</v>
      </c>
      <c r="AI11" s="732">
        <v>24</v>
      </c>
      <c r="AJ11" s="733">
        <v>54</v>
      </c>
      <c r="AK11" s="734">
        <v>17</v>
      </c>
      <c r="AL11" s="729">
        <v>58</v>
      </c>
      <c r="AM11" s="734">
        <v>22</v>
      </c>
      <c r="AN11" s="729">
        <v>60</v>
      </c>
      <c r="AO11" s="734">
        <v>28</v>
      </c>
      <c r="AP11" s="729">
        <v>39</v>
      </c>
      <c r="AQ11" s="734">
        <v>13</v>
      </c>
      <c r="AR11" s="729">
        <v>50</v>
      </c>
      <c r="AS11" s="734">
        <v>18</v>
      </c>
      <c r="AT11" s="729">
        <v>38</v>
      </c>
      <c r="AU11" s="735">
        <v>14</v>
      </c>
    </row>
    <row r="12" spans="1:49" ht="18.75" hidden="1" customHeight="1" thickBot="1" x14ac:dyDescent="0.25">
      <c r="A12" s="691" t="s">
        <v>1015</v>
      </c>
      <c r="B12" s="736">
        <v>5044</v>
      </c>
      <c r="C12" s="736">
        <v>2305</v>
      </c>
      <c r="D12" s="736">
        <v>7161</v>
      </c>
      <c r="E12" s="736">
        <v>2618</v>
      </c>
      <c r="F12" s="736">
        <v>7649</v>
      </c>
      <c r="G12" s="736">
        <v>2584</v>
      </c>
      <c r="H12" s="736">
        <v>7505</v>
      </c>
      <c r="I12" s="736">
        <v>2574</v>
      </c>
      <c r="J12" s="736">
        <v>7675</v>
      </c>
      <c r="K12" s="737">
        <v>2662</v>
      </c>
      <c r="L12" s="737">
        <v>6626</v>
      </c>
      <c r="M12" s="737">
        <v>2186</v>
      </c>
      <c r="N12" s="737">
        <v>6892</v>
      </c>
      <c r="O12" s="737">
        <v>2375</v>
      </c>
      <c r="P12" s="737">
        <v>6695</v>
      </c>
      <c r="Q12" s="737">
        <v>2258</v>
      </c>
      <c r="R12" s="737">
        <v>6389</v>
      </c>
      <c r="S12" s="737">
        <v>2117</v>
      </c>
      <c r="T12" s="737">
        <v>6226</v>
      </c>
      <c r="U12" s="737">
        <v>1823</v>
      </c>
      <c r="V12" s="737">
        <v>7061</v>
      </c>
      <c r="W12" s="737">
        <v>2265</v>
      </c>
      <c r="X12" s="737">
        <v>7547</v>
      </c>
      <c r="Y12" s="736">
        <v>2183</v>
      </c>
      <c r="Z12" s="738">
        <v>7386</v>
      </c>
      <c r="AA12" s="737">
        <v>2080</v>
      </c>
      <c r="AB12" s="737">
        <v>6465</v>
      </c>
      <c r="AC12" s="737">
        <v>2187</v>
      </c>
      <c r="AD12" s="737">
        <v>5489</v>
      </c>
      <c r="AE12" s="737">
        <v>1513</v>
      </c>
      <c r="AF12" s="736">
        <v>5312</v>
      </c>
      <c r="AG12" s="737">
        <v>1564</v>
      </c>
      <c r="AH12" s="736">
        <v>4338</v>
      </c>
      <c r="AI12" s="739">
        <v>1272</v>
      </c>
      <c r="AJ12" s="740">
        <v>4140</v>
      </c>
      <c r="AK12" s="741">
        <v>1144</v>
      </c>
      <c r="AL12" s="736">
        <v>3444</v>
      </c>
      <c r="AM12" s="741">
        <v>905</v>
      </c>
      <c r="AN12" s="736">
        <v>3803</v>
      </c>
      <c r="AO12" s="741">
        <v>964</v>
      </c>
      <c r="AP12" s="736">
        <v>3139</v>
      </c>
      <c r="AQ12" s="741">
        <v>950</v>
      </c>
      <c r="AR12" s="736">
        <v>2827</v>
      </c>
      <c r="AS12" s="741">
        <v>936</v>
      </c>
      <c r="AT12" s="736">
        <v>2975</v>
      </c>
      <c r="AU12" s="742">
        <v>792</v>
      </c>
    </row>
    <row r="13" spans="1:49" ht="18.75" hidden="1" customHeight="1" thickBot="1" x14ac:dyDescent="0.25">
      <c r="A13" s="701" t="s">
        <v>911</v>
      </c>
      <c r="B13" s="743">
        <f t="shared" ref="B13:L13" si="0">SUM(B5:B12)</f>
        <v>16691</v>
      </c>
      <c r="C13" s="743">
        <f t="shared" si="0"/>
        <v>6237</v>
      </c>
      <c r="D13" s="743">
        <f t="shared" si="0"/>
        <v>21408</v>
      </c>
      <c r="E13" s="743">
        <f t="shared" si="0"/>
        <v>7529</v>
      </c>
      <c r="F13" s="743">
        <f t="shared" si="0"/>
        <v>22238</v>
      </c>
      <c r="G13" s="743">
        <f t="shared" si="0"/>
        <v>7756</v>
      </c>
      <c r="H13" s="743">
        <f t="shared" si="0"/>
        <v>23483</v>
      </c>
      <c r="I13" s="743">
        <f t="shared" si="0"/>
        <v>7879</v>
      </c>
      <c r="J13" s="743">
        <f t="shared" si="0"/>
        <v>25922</v>
      </c>
      <c r="K13" s="744">
        <f t="shared" si="0"/>
        <v>9151</v>
      </c>
      <c r="L13" s="744">
        <f t="shared" si="0"/>
        <v>21114</v>
      </c>
      <c r="M13" s="744">
        <f t="shared" ref="M13:AE13" si="1">SUM(M5:M12)</f>
        <v>7425</v>
      </c>
      <c r="N13" s="744">
        <f t="shared" si="1"/>
        <v>20321</v>
      </c>
      <c r="O13" s="744">
        <f t="shared" si="1"/>
        <v>7003</v>
      </c>
      <c r="P13" s="744">
        <f t="shared" si="1"/>
        <v>19248</v>
      </c>
      <c r="Q13" s="744">
        <f t="shared" si="1"/>
        <v>6493</v>
      </c>
      <c r="R13" s="744">
        <f t="shared" si="1"/>
        <v>17471</v>
      </c>
      <c r="S13" s="744">
        <f t="shared" si="1"/>
        <v>6074</v>
      </c>
      <c r="T13" s="744">
        <f t="shared" si="1"/>
        <v>17080</v>
      </c>
      <c r="U13" s="744">
        <f t="shared" si="1"/>
        <v>5387</v>
      </c>
      <c r="V13" s="744">
        <f t="shared" si="1"/>
        <v>18452</v>
      </c>
      <c r="W13" s="744">
        <f t="shared" si="1"/>
        <v>5908</v>
      </c>
      <c r="X13" s="744">
        <f t="shared" si="1"/>
        <v>19237</v>
      </c>
      <c r="Y13" s="744">
        <f t="shared" si="1"/>
        <v>5489</v>
      </c>
      <c r="Z13" s="743">
        <f t="shared" si="1"/>
        <v>19219</v>
      </c>
      <c r="AA13" s="744">
        <f t="shared" si="1"/>
        <v>5020</v>
      </c>
      <c r="AB13" s="744">
        <f t="shared" si="1"/>
        <v>18483</v>
      </c>
      <c r="AC13" s="744">
        <f t="shared" si="1"/>
        <v>5720</v>
      </c>
      <c r="AD13" s="744">
        <f t="shared" si="1"/>
        <v>15302</v>
      </c>
      <c r="AE13" s="744">
        <f t="shared" si="1"/>
        <v>4023</v>
      </c>
      <c r="AF13" s="743">
        <f>SUM(AF5:AF12)</f>
        <v>14968</v>
      </c>
      <c r="AG13" s="744">
        <f>SUM(AG5:AG12)</f>
        <v>3971</v>
      </c>
      <c r="AH13" s="743">
        <v>12403</v>
      </c>
      <c r="AI13" s="745">
        <v>3162</v>
      </c>
      <c r="AJ13" s="746">
        <f t="shared" ref="AJ13:AQ13" si="2">SUM(AJ5:AJ12)</f>
        <v>12013</v>
      </c>
      <c r="AK13" s="747">
        <f t="shared" si="2"/>
        <v>2750</v>
      </c>
      <c r="AL13" s="743">
        <f t="shared" si="2"/>
        <v>10906</v>
      </c>
      <c r="AM13" s="747">
        <f t="shared" si="2"/>
        <v>2366</v>
      </c>
      <c r="AN13" s="743">
        <f t="shared" si="2"/>
        <v>10832</v>
      </c>
      <c r="AO13" s="747">
        <f t="shared" si="2"/>
        <v>2503</v>
      </c>
      <c r="AP13" s="743">
        <f t="shared" si="2"/>
        <v>8936</v>
      </c>
      <c r="AQ13" s="747">
        <f t="shared" si="2"/>
        <v>2490</v>
      </c>
      <c r="AR13" s="743">
        <v>7594</v>
      </c>
      <c r="AS13" s="747">
        <v>2222</v>
      </c>
      <c r="AT13" s="743">
        <v>7156</v>
      </c>
      <c r="AU13" s="748">
        <v>1877</v>
      </c>
    </row>
    <row r="14" spans="1:49" hidden="1" x14ac:dyDescent="0.2">
      <c r="C14" s="749"/>
    </row>
    <row r="15" spans="1:49" ht="13.15" hidden="1" customHeight="1" x14ac:dyDescent="0.2">
      <c r="A15" s="750"/>
      <c r="B15" s="750"/>
      <c r="C15" s="751"/>
      <c r="D15" s="750"/>
      <c r="E15" s="750"/>
      <c r="F15" s="750"/>
      <c r="G15" s="750"/>
      <c r="H15" s="750"/>
      <c r="I15" s="750"/>
      <c r="J15" s="356"/>
      <c r="K15" s="356"/>
      <c r="L15" s="356"/>
      <c r="M15" s="356"/>
      <c r="N15" s="356"/>
      <c r="O15" s="356"/>
      <c r="P15" s="356"/>
      <c r="Q15" s="356"/>
      <c r="R15" s="356"/>
      <c r="S15" s="356"/>
      <c r="T15" s="356"/>
      <c r="U15" s="356"/>
      <c r="V15" s="356"/>
      <c r="W15" s="356"/>
      <c r="X15" s="356"/>
      <c r="Y15" s="356"/>
      <c r="Z15" s="356"/>
      <c r="AA15" s="356"/>
    </row>
    <row r="16" spans="1:49" ht="13.15" hidden="1" customHeight="1" x14ac:dyDescent="0.2"/>
    <row r="17" spans="1:47" hidden="1" x14ac:dyDescent="0.2"/>
    <row r="18" spans="1:47" hidden="1" x14ac:dyDescent="0.2"/>
    <row r="19" spans="1:47" ht="13.15" customHeight="1" x14ac:dyDescent="0.2">
      <c r="A19" s="709" t="s">
        <v>1016</v>
      </c>
      <c r="B19" s="709"/>
      <c r="C19" s="709"/>
      <c r="D19" s="709"/>
      <c r="E19" s="709"/>
      <c r="F19" s="709"/>
      <c r="G19" s="709"/>
      <c r="H19" s="709"/>
      <c r="I19" s="709"/>
      <c r="J19" s="709"/>
      <c r="K19" s="709"/>
      <c r="L19" s="709"/>
      <c r="M19" s="709"/>
      <c r="N19" s="709"/>
      <c r="O19" s="709"/>
      <c r="P19" s="709"/>
      <c r="Q19" s="709"/>
      <c r="R19" s="709"/>
      <c r="S19" s="709"/>
      <c r="T19" s="709"/>
      <c r="U19" s="709"/>
      <c r="V19" s="709"/>
      <c r="W19" s="709"/>
      <c r="X19" s="709"/>
      <c r="Y19" s="709"/>
      <c r="Z19" s="709"/>
      <c r="AA19" s="709"/>
      <c r="AB19" s="709"/>
      <c r="AC19" s="709"/>
      <c r="AD19" s="709"/>
      <c r="AE19" s="709"/>
      <c r="AF19" s="709"/>
      <c r="AG19" s="709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7" ht="13.5" thickBot="1" x14ac:dyDescent="0.25">
      <c r="A20" s="710"/>
      <c r="B20" s="710"/>
      <c r="C20" s="710"/>
      <c r="D20" s="710"/>
      <c r="E20" s="710"/>
      <c r="F20" s="710"/>
      <c r="G20" s="710"/>
      <c r="H20" s="710"/>
      <c r="I20" s="710"/>
      <c r="J20" s="710"/>
      <c r="K20" s="710"/>
      <c r="L20" s="710"/>
      <c r="M20" s="710"/>
      <c r="N20" s="710"/>
      <c r="O20" s="710"/>
      <c r="P20" s="710"/>
      <c r="Q20" s="710"/>
      <c r="R20" s="710"/>
      <c r="S20" s="710"/>
      <c r="T20" s="710"/>
      <c r="U20" s="710"/>
      <c r="V20" s="710"/>
      <c r="W20" s="710"/>
      <c r="X20" s="710"/>
      <c r="Y20" s="710"/>
      <c r="Z20" s="710"/>
      <c r="AA20" s="710"/>
      <c r="AB20" s="710"/>
      <c r="AC20" s="710"/>
      <c r="AD20" s="710"/>
      <c r="AE20" s="710"/>
      <c r="AF20" s="710"/>
      <c r="AG20" s="710"/>
      <c r="AH20" s="711"/>
      <c r="AI20" s="711"/>
      <c r="AJ20" s="711"/>
      <c r="AK20" s="711"/>
      <c r="AL20" s="711"/>
      <c r="AM20" s="711"/>
      <c r="AN20" s="711"/>
      <c r="AO20" s="711"/>
      <c r="AP20" s="711"/>
      <c r="AQ20" s="711"/>
      <c r="AR20" s="711"/>
      <c r="AS20" s="711"/>
    </row>
    <row r="21" spans="1:47" ht="13.5" thickBot="1" x14ac:dyDescent="0.25">
      <c r="A21" s="1255" t="s">
        <v>1017</v>
      </c>
      <c r="B21" s="1257" t="s">
        <v>499</v>
      </c>
      <c r="C21" s="1264"/>
      <c r="D21" s="1257" t="s">
        <v>500</v>
      </c>
      <c r="E21" s="1258"/>
      <c r="F21" s="1259" t="s">
        <v>501</v>
      </c>
      <c r="G21" s="1258"/>
      <c r="H21" s="1259" t="s">
        <v>502</v>
      </c>
      <c r="I21" s="1258"/>
      <c r="J21" s="1260" t="s">
        <v>503</v>
      </c>
      <c r="K21" s="1261"/>
      <c r="L21" s="1260" t="s">
        <v>504</v>
      </c>
      <c r="M21" s="1262"/>
      <c r="N21" s="1260" t="s">
        <v>505</v>
      </c>
      <c r="O21" s="1262"/>
      <c r="P21" s="1260" t="s">
        <v>506</v>
      </c>
      <c r="Q21" s="1262"/>
      <c r="R21" s="1260" t="s">
        <v>507</v>
      </c>
      <c r="S21" s="1261"/>
      <c r="T21" s="1260" t="s">
        <v>508</v>
      </c>
      <c r="U21" s="1262"/>
      <c r="V21" s="1260" t="s">
        <v>509</v>
      </c>
      <c r="W21" s="1262"/>
      <c r="X21" s="1260" t="s">
        <v>510</v>
      </c>
      <c r="Y21" s="1261"/>
      <c r="Z21" s="1252" t="s">
        <v>511</v>
      </c>
      <c r="AA21" s="1252"/>
      <c r="AB21" s="1251" t="s">
        <v>3</v>
      </c>
      <c r="AC21" s="1252"/>
      <c r="AD21" s="1251" t="s">
        <v>4</v>
      </c>
      <c r="AE21" s="1252"/>
      <c r="AF21" s="1251" t="s">
        <v>5</v>
      </c>
      <c r="AG21" s="1252"/>
      <c r="AH21" s="1251" t="s">
        <v>6</v>
      </c>
      <c r="AI21" s="1265"/>
      <c r="AJ21" s="1252" t="s">
        <v>7</v>
      </c>
      <c r="AK21" s="1252"/>
      <c r="AL21" s="1251" t="s">
        <v>8</v>
      </c>
      <c r="AM21" s="1252"/>
      <c r="AN21" s="1251" t="s">
        <v>9</v>
      </c>
      <c r="AO21" s="1252"/>
      <c r="AP21" s="1251" t="s">
        <v>10</v>
      </c>
      <c r="AQ21" s="1252"/>
      <c r="AR21" s="1251" t="s">
        <v>11</v>
      </c>
      <c r="AS21" s="1252"/>
      <c r="AT21" s="1251" t="s">
        <v>12</v>
      </c>
      <c r="AU21" s="1263"/>
    </row>
    <row r="22" spans="1:47" ht="13.5" thickBot="1" x14ac:dyDescent="0.25">
      <c r="A22" s="1256"/>
      <c r="B22" s="714" t="s">
        <v>13</v>
      </c>
      <c r="C22" s="716" t="s">
        <v>14</v>
      </c>
      <c r="D22" s="714" t="s">
        <v>13</v>
      </c>
      <c r="E22" s="715" t="s">
        <v>14</v>
      </c>
      <c r="F22" s="752" t="s">
        <v>13</v>
      </c>
      <c r="G22" s="715" t="s">
        <v>14</v>
      </c>
      <c r="H22" s="752" t="s">
        <v>13</v>
      </c>
      <c r="I22" s="715" t="s">
        <v>14</v>
      </c>
      <c r="J22" s="752" t="s">
        <v>13</v>
      </c>
      <c r="K22" s="715" t="s">
        <v>14</v>
      </c>
      <c r="L22" s="752" t="s">
        <v>13</v>
      </c>
      <c r="M22" s="715" t="s">
        <v>14</v>
      </c>
      <c r="N22" s="752" t="s">
        <v>13</v>
      </c>
      <c r="O22" s="715" t="s">
        <v>14</v>
      </c>
      <c r="P22" s="752" t="s">
        <v>13</v>
      </c>
      <c r="Q22" s="716" t="s">
        <v>14</v>
      </c>
      <c r="R22" s="715" t="s">
        <v>13</v>
      </c>
      <c r="S22" s="715" t="s">
        <v>14</v>
      </c>
      <c r="T22" s="715" t="s">
        <v>13</v>
      </c>
      <c r="U22" s="716" t="s">
        <v>14</v>
      </c>
      <c r="V22" s="715" t="s">
        <v>13</v>
      </c>
      <c r="W22" s="716" t="s">
        <v>14</v>
      </c>
      <c r="X22" s="715" t="s">
        <v>13</v>
      </c>
      <c r="Y22" s="715" t="s">
        <v>14</v>
      </c>
      <c r="Z22" s="717" t="s">
        <v>13</v>
      </c>
      <c r="AA22" s="718" t="s">
        <v>14</v>
      </c>
      <c r="AB22" s="719" t="s">
        <v>13</v>
      </c>
      <c r="AC22" s="718" t="s">
        <v>14</v>
      </c>
      <c r="AD22" s="719" t="s">
        <v>13</v>
      </c>
      <c r="AE22" s="718" t="s">
        <v>14</v>
      </c>
      <c r="AF22" s="719" t="s">
        <v>13</v>
      </c>
      <c r="AG22" s="718" t="s">
        <v>14</v>
      </c>
      <c r="AH22" s="719" t="s">
        <v>13</v>
      </c>
      <c r="AI22" s="719" t="s">
        <v>14</v>
      </c>
      <c r="AJ22" s="717" t="s">
        <v>13</v>
      </c>
      <c r="AK22" s="718" t="s">
        <v>14</v>
      </c>
      <c r="AL22" s="719" t="s">
        <v>13</v>
      </c>
      <c r="AM22" s="718" t="s">
        <v>14</v>
      </c>
      <c r="AN22" s="719" t="s">
        <v>13</v>
      </c>
      <c r="AO22" s="718" t="s">
        <v>14</v>
      </c>
      <c r="AP22" s="719" t="s">
        <v>13</v>
      </c>
      <c r="AQ22" s="718" t="s">
        <v>14</v>
      </c>
      <c r="AR22" s="719" t="s">
        <v>13</v>
      </c>
      <c r="AS22" s="718" t="s">
        <v>14</v>
      </c>
      <c r="AT22" s="718" t="s">
        <v>13</v>
      </c>
      <c r="AU22" s="1220" t="s">
        <v>14</v>
      </c>
    </row>
    <row r="23" spans="1:47" ht="18.75" customHeight="1" x14ac:dyDescent="0.2">
      <c r="A23" s="671" t="s">
        <v>967</v>
      </c>
      <c r="B23" s="726">
        <v>2447</v>
      </c>
      <c r="C23" s="722">
        <v>595</v>
      </c>
      <c r="D23" s="753">
        <f t="shared" ref="D23:AC30" si="3">D5</f>
        <v>3128</v>
      </c>
      <c r="E23" s="721">
        <f t="shared" si="3"/>
        <v>768</v>
      </c>
      <c r="F23" s="721">
        <f t="shared" si="3"/>
        <v>3154</v>
      </c>
      <c r="G23" s="721">
        <f t="shared" si="3"/>
        <v>850</v>
      </c>
      <c r="H23" s="721">
        <f t="shared" si="3"/>
        <v>3265</v>
      </c>
      <c r="I23" s="721">
        <f t="shared" si="3"/>
        <v>835</v>
      </c>
      <c r="J23" s="721">
        <f t="shared" si="3"/>
        <v>2832</v>
      </c>
      <c r="K23" s="722">
        <f t="shared" si="3"/>
        <v>717</v>
      </c>
      <c r="L23" s="722">
        <f t="shared" si="3"/>
        <v>2547</v>
      </c>
      <c r="M23" s="723">
        <f t="shared" si="3"/>
        <v>608</v>
      </c>
      <c r="N23" s="722">
        <f t="shared" si="3"/>
        <v>2981</v>
      </c>
      <c r="O23" s="723">
        <f t="shared" si="3"/>
        <v>830</v>
      </c>
      <c r="P23" s="722">
        <f t="shared" si="3"/>
        <v>3094</v>
      </c>
      <c r="Q23" s="723">
        <f t="shared" si="3"/>
        <v>793</v>
      </c>
      <c r="R23" s="722">
        <f t="shared" si="3"/>
        <v>2714</v>
      </c>
      <c r="S23" s="754">
        <f t="shared" si="3"/>
        <v>746</v>
      </c>
      <c r="T23" s="722">
        <f t="shared" si="3"/>
        <v>2777</v>
      </c>
      <c r="U23" s="723">
        <f t="shared" si="3"/>
        <v>687</v>
      </c>
      <c r="V23" s="722">
        <f t="shared" si="3"/>
        <v>3104</v>
      </c>
      <c r="W23" s="723">
        <f t="shared" si="3"/>
        <v>715</v>
      </c>
      <c r="X23" s="722">
        <f t="shared" si="3"/>
        <v>3468</v>
      </c>
      <c r="Y23" s="754">
        <f t="shared" si="3"/>
        <v>676</v>
      </c>
      <c r="Z23" s="724">
        <f t="shared" si="3"/>
        <v>4331</v>
      </c>
      <c r="AA23" s="723">
        <f t="shared" si="3"/>
        <v>838</v>
      </c>
      <c r="AB23" s="722">
        <f t="shared" si="3"/>
        <v>4659</v>
      </c>
      <c r="AC23" s="723">
        <f t="shared" si="3"/>
        <v>1012</v>
      </c>
      <c r="AD23" s="722">
        <v>3795</v>
      </c>
      <c r="AE23" s="723">
        <v>753</v>
      </c>
      <c r="AF23" s="722">
        <v>3751</v>
      </c>
      <c r="AG23" s="723">
        <v>783</v>
      </c>
      <c r="AH23" s="721">
        <v>3502</v>
      </c>
      <c r="AI23" s="725">
        <v>582</v>
      </c>
      <c r="AJ23" s="726">
        <v>3798</v>
      </c>
      <c r="AK23" s="727">
        <v>591</v>
      </c>
      <c r="AL23" s="721">
        <v>3858</v>
      </c>
      <c r="AM23" s="727">
        <v>472</v>
      </c>
      <c r="AN23" s="721">
        <f t="shared" ref="AN23:AO30" si="4">AN5</f>
        <v>3201</v>
      </c>
      <c r="AO23" s="727">
        <f t="shared" si="4"/>
        <v>591</v>
      </c>
      <c r="AP23" s="721">
        <v>2688</v>
      </c>
      <c r="AQ23" s="727">
        <v>494</v>
      </c>
      <c r="AR23" s="721">
        <v>2130</v>
      </c>
      <c r="AS23" s="727">
        <v>407</v>
      </c>
      <c r="AT23" s="721">
        <v>1876</v>
      </c>
      <c r="AU23" s="728">
        <v>380</v>
      </c>
    </row>
    <row r="24" spans="1:47" ht="18.75" customHeight="1" x14ac:dyDescent="0.2">
      <c r="A24" s="681" t="s">
        <v>1018</v>
      </c>
      <c r="B24" s="733">
        <v>4054</v>
      </c>
      <c r="C24" s="730">
        <v>1083</v>
      </c>
      <c r="D24" s="755">
        <f t="shared" si="3"/>
        <v>5406</v>
      </c>
      <c r="E24" s="729">
        <f t="shared" si="3"/>
        <v>1608</v>
      </c>
      <c r="F24" s="729">
        <f t="shared" si="3"/>
        <v>5774</v>
      </c>
      <c r="G24" s="729">
        <f t="shared" si="3"/>
        <v>1877</v>
      </c>
      <c r="H24" s="729">
        <f t="shared" si="3"/>
        <v>6282</v>
      </c>
      <c r="I24" s="729">
        <f t="shared" si="3"/>
        <v>1962</v>
      </c>
      <c r="J24" s="729">
        <f t="shared" si="3"/>
        <v>6989</v>
      </c>
      <c r="K24" s="730">
        <f t="shared" si="3"/>
        <v>2132</v>
      </c>
      <c r="L24" s="730">
        <f t="shared" si="3"/>
        <v>5060</v>
      </c>
      <c r="M24" s="730">
        <f t="shared" si="3"/>
        <v>2082</v>
      </c>
      <c r="N24" s="730">
        <f t="shared" si="3"/>
        <v>3951</v>
      </c>
      <c r="O24" s="730">
        <f t="shared" si="3"/>
        <v>1295</v>
      </c>
      <c r="P24" s="730">
        <f t="shared" si="3"/>
        <v>3463</v>
      </c>
      <c r="Q24" s="730">
        <f t="shared" si="3"/>
        <v>974</v>
      </c>
      <c r="R24" s="730">
        <f t="shared" si="3"/>
        <v>3027</v>
      </c>
      <c r="S24" s="729">
        <f t="shared" si="3"/>
        <v>931</v>
      </c>
      <c r="T24" s="730">
        <f t="shared" si="3"/>
        <v>2540</v>
      </c>
      <c r="U24" s="730">
        <f t="shared" si="3"/>
        <v>695</v>
      </c>
      <c r="V24" s="730">
        <f t="shared" si="3"/>
        <v>2670</v>
      </c>
      <c r="W24" s="730">
        <f t="shared" si="3"/>
        <v>687</v>
      </c>
      <c r="X24" s="730">
        <f t="shared" si="3"/>
        <v>2388</v>
      </c>
      <c r="Y24" s="729">
        <f t="shared" si="3"/>
        <v>510</v>
      </c>
      <c r="Z24" s="731">
        <f t="shared" si="3"/>
        <v>1906</v>
      </c>
      <c r="AA24" s="730">
        <f t="shared" si="3"/>
        <v>328</v>
      </c>
      <c r="AB24" s="730">
        <f t="shared" si="3"/>
        <v>1268</v>
      </c>
      <c r="AC24" s="730">
        <f t="shared" si="3"/>
        <v>492</v>
      </c>
      <c r="AD24" s="730">
        <v>1796</v>
      </c>
      <c r="AE24" s="730">
        <v>318</v>
      </c>
      <c r="AF24" s="730">
        <v>1115</v>
      </c>
      <c r="AG24" s="730">
        <v>322</v>
      </c>
      <c r="AH24" s="729">
        <v>1334</v>
      </c>
      <c r="AI24" s="732">
        <v>287</v>
      </c>
      <c r="AJ24" s="733">
        <v>1155</v>
      </c>
      <c r="AK24" s="734">
        <v>216</v>
      </c>
      <c r="AL24" s="729">
        <v>1260</v>
      </c>
      <c r="AM24" s="734">
        <v>191</v>
      </c>
      <c r="AN24" s="729">
        <f t="shared" si="4"/>
        <v>655</v>
      </c>
      <c r="AO24" s="734">
        <f t="shared" si="4"/>
        <v>98</v>
      </c>
      <c r="AP24" s="729">
        <v>549</v>
      </c>
      <c r="AQ24" s="734">
        <v>260</v>
      </c>
      <c r="AR24" s="729">
        <v>437</v>
      </c>
      <c r="AS24" s="734">
        <v>147</v>
      </c>
      <c r="AT24" s="729">
        <v>361</v>
      </c>
      <c r="AU24" s="735">
        <v>82</v>
      </c>
    </row>
    <row r="25" spans="1:47" ht="18.75" customHeight="1" x14ac:dyDescent="0.2">
      <c r="A25" s="681" t="s">
        <v>1019</v>
      </c>
      <c r="B25" s="733"/>
      <c r="C25" s="730"/>
      <c r="D25" s="755"/>
      <c r="E25" s="729"/>
      <c r="F25" s="729"/>
      <c r="G25" s="729"/>
      <c r="H25" s="729"/>
      <c r="I25" s="729"/>
      <c r="J25" s="729">
        <f t="shared" si="3"/>
        <v>805</v>
      </c>
      <c r="K25" s="730">
        <f t="shared" si="3"/>
        <v>336</v>
      </c>
      <c r="L25" s="730">
        <f t="shared" si="3"/>
        <v>773</v>
      </c>
      <c r="M25" s="730">
        <f t="shared" si="3"/>
        <v>196</v>
      </c>
      <c r="N25" s="730">
        <f t="shared" si="3"/>
        <v>729</v>
      </c>
      <c r="O25" s="730">
        <f t="shared" si="3"/>
        <v>293</v>
      </c>
      <c r="P25" s="730">
        <f t="shared" si="3"/>
        <v>770</v>
      </c>
      <c r="Q25" s="730">
        <f t="shared" si="3"/>
        <v>318</v>
      </c>
      <c r="R25" s="730">
        <f t="shared" si="3"/>
        <v>726</v>
      </c>
      <c r="S25" s="729">
        <f t="shared" si="3"/>
        <v>286</v>
      </c>
      <c r="T25" s="730">
        <f t="shared" si="3"/>
        <v>713</v>
      </c>
      <c r="U25" s="730">
        <f t="shared" si="3"/>
        <v>277</v>
      </c>
      <c r="V25" s="730">
        <f t="shared" si="3"/>
        <v>929</v>
      </c>
      <c r="W25" s="730">
        <f t="shared" si="3"/>
        <v>417</v>
      </c>
      <c r="X25" s="730">
        <f t="shared" si="3"/>
        <v>1068</v>
      </c>
      <c r="Y25" s="729">
        <f t="shared" si="3"/>
        <v>347</v>
      </c>
      <c r="Z25" s="731">
        <f t="shared" si="3"/>
        <v>1240</v>
      </c>
      <c r="AA25" s="730">
        <f t="shared" si="3"/>
        <v>316</v>
      </c>
      <c r="AB25" s="730">
        <f t="shared" si="3"/>
        <v>2190</v>
      </c>
      <c r="AC25" s="730">
        <f t="shared" si="3"/>
        <v>467</v>
      </c>
      <c r="AD25" s="730">
        <v>1100</v>
      </c>
      <c r="AE25" s="730">
        <v>345</v>
      </c>
      <c r="AF25" s="730">
        <v>1706</v>
      </c>
      <c r="AG25" s="730">
        <v>299</v>
      </c>
      <c r="AH25" s="729">
        <v>907</v>
      </c>
      <c r="AI25" s="732">
        <v>244</v>
      </c>
      <c r="AJ25" s="733">
        <v>736</v>
      </c>
      <c r="AK25" s="734">
        <v>145</v>
      </c>
      <c r="AL25" s="729">
        <v>656</v>
      </c>
      <c r="AM25" s="734">
        <v>159</v>
      </c>
      <c r="AN25" s="729">
        <f t="shared" si="4"/>
        <v>1323</v>
      </c>
      <c r="AO25" s="734">
        <f t="shared" si="4"/>
        <v>234</v>
      </c>
      <c r="AP25" s="729">
        <v>1015</v>
      </c>
      <c r="AQ25" s="734">
        <v>210</v>
      </c>
      <c r="AR25" s="729">
        <v>1016</v>
      </c>
      <c r="AS25" s="734">
        <v>243</v>
      </c>
      <c r="AT25" s="729">
        <v>902</v>
      </c>
      <c r="AU25" s="735">
        <v>228</v>
      </c>
    </row>
    <row r="26" spans="1:47" ht="18.75" customHeight="1" x14ac:dyDescent="0.2">
      <c r="A26" s="691" t="s">
        <v>968</v>
      </c>
      <c r="B26" s="733">
        <v>2617</v>
      </c>
      <c r="C26" s="730">
        <v>1083</v>
      </c>
      <c r="D26" s="755">
        <f t="shared" ref="D26:U31" si="5">D8</f>
        <v>2796</v>
      </c>
      <c r="E26" s="729">
        <f t="shared" si="5"/>
        <v>1184</v>
      </c>
      <c r="F26" s="729">
        <f t="shared" si="5"/>
        <v>2737</v>
      </c>
      <c r="G26" s="729">
        <f t="shared" si="5"/>
        <v>1094</v>
      </c>
      <c r="H26" s="729">
        <f t="shared" si="5"/>
        <v>3017</v>
      </c>
      <c r="I26" s="729">
        <f t="shared" si="5"/>
        <v>1087</v>
      </c>
      <c r="J26" s="729">
        <f t="shared" si="5"/>
        <v>3385</v>
      </c>
      <c r="K26" s="730">
        <f t="shared" si="5"/>
        <v>1359</v>
      </c>
      <c r="L26" s="730">
        <f t="shared" si="5"/>
        <v>2741</v>
      </c>
      <c r="M26" s="730">
        <f t="shared" si="5"/>
        <v>1009</v>
      </c>
      <c r="N26" s="730">
        <f t="shared" si="5"/>
        <v>2513</v>
      </c>
      <c r="O26" s="730">
        <f t="shared" si="5"/>
        <v>959</v>
      </c>
      <c r="P26" s="730">
        <f t="shared" si="5"/>
        <v>2191</v>
      </c>
      <c r="Q26" s="730">
        <f t="shared" si="5"/>
        <v>806</v>
      </c>
      <c r="R26" s="730">
        <f t="shared" si="5"/>
        <v>1885</v>
      </c>
      <c r="S26" s="729">
        <f t="shared" si="5"/>
        <v>749</v>
      </c>
      <c r="T26" s="730">
        <f t="shared" si="5"/>
        <v>1918</v>
      </c>
      <c r="U26" s="730">
        <f t="shared" si="5"/>
        <v>793</v>
      </c>
      <c r="V26" s="730">
        <f t="shared" si="3"/>
        <v>1819</v>
      </c>
      <c r="W26" s="730">
        <f t="shared" si="3"/>
        <v>713</v>
      </c>
      <c r="X26" s="730">
        <f t="shared" si="3"/>
        <v>1745</v>
      </c>
      <c r="Y26" s="729">
        <f t="shared" si="3"/>
        <v>672</v>
      </c>
      <c r="Z26" s="731">
        <f t="shared" si="3"/>
        <v>1712</v>
      </c>
      <c r="AA26" s="730">
        <f t="shared" si="3"/>
        <v>581</v>
      </c>
      <c r="AB26" s="730">
        <f t="shared" si="3"/>
        <v>1448</v>
      </c>
      <c r="AC26" s="730">
        <f t="shared" si="3"/>
        <v>601</v>
      </c>
      <c r="AD26" s="730">
        <v>1278</v>
      </c>
      <c r="AE26" s="730">
        <v>376</v>
      </c>
      <c r="AF26" s="730">
        <v>1344</v>
      </c>
      <c r="AG26" s="730">
        <v>392</v>
      </c>
      <c r="AH26" s="729">
        <v>1157</v>
      </c>
      <c r="AI26" s="732">
        <v>382</v>
      </c>
      <c r="AJ26" s="733">
        <v>1077</v>
      </c>
      <c r="AK26" s="734">
        <v>298</v>
      </c>
      <c r="AL26" s="729">
        <v>789</v>
      </c>
      <c r="AM26" s="734">
        <v>291</v>
      </c>
      <c r="AN26" s="729">
        <f t="shared" si="4"/>
        <v>919</v>
      </c>
      <c r="AO26" s="734">
        <f t="shared" si="4"/>
        <v>281</v>
      </c>
      <c r="AP26" s="729">
        <v>787</v>
      </c>
      <c r="AQ26" s="734">
        <v>279</v>
      </c>
      <c r="AR26" s="729">
        <v>584</v>
      </c>
      <c r="AS26" s="734">
        <v>254</v>
      </c>
      <c r="AT26" s="729">
        <v>482</v>
      </c>
      <c r="AU26" s="735">
        <v>187</v>
      </c>
    </row>
    <row r="27" spans="1:47" ht="18.75" customHeight="1" x14ac:dyDescent="0.2">
      <c r="A27" s="691" t="s">
        <v>970</v>
      </c>
      <c r="B27" s="733">
        <v>1440</v>
      </c>
      <c r="C27" s="730">
        <v>676</v>
      </c>
      <c r="D27" s="755">
        <f t="shared" si="5"/>
        <v>1493</v>
      </c>
      <c r="E27" s="729">
        <f t="shared" si="5"/>
        <v>704</v>
      </c>
      <c r="F27" s="729">
        <f t="shared" si="5"/>
        <v>1408</v>
      </c>
      <c r="G27" s="729">
        <f t="shared" si="5"/>
        <v>723</v>
      </c>
      <c r="H27" s="729">
        <f t="shared" si="5"/>
        <v>1468</v>
      </c>
      <c r="I27" s="729">
        <f t="shared" si="5"/>
        <v>645</v>
      </c>
      <c r="J27" s="729">
        <f t="shared" si="5"/>
        <v>1783</v>
      </c>
      <c r="K27" s="730">
        <f t="shared" si="5"/>
        <v>790</v>
      </c>
      <c r="L27" s="730">
        <f t="shared" si="5"/>
        <v>1410</v>
      </c>
      <c r="M27" s="730">
        <f t="shared" si="5"/>
        <v>552</v>
      </c>
      <c r="N27" s="730">
        <f t="shared" si="5"/>
        <v>1365</v>
      </c>
      <c r="O27" s="730">
        <f t="shared" si="5"/>
        <v>535</v>
      </c>
      <c r="P27" s="730">
        <f t="shared" si="5"/>
        <v>1149</v>
      </c>
      <c r="Q27" s="730">
        <f t="shared" si="5"/>
        <v>493</v>
      </c>
      <c r="R27" s="730">
        <f t="shared" si="5"/>
        <v>1132</v>
      </c>
      <c r="S27" s="729">
        <f t="shared" si="5"/>
        <v>497</v>
      </c>
      <c r="T27" s="730">
        <f t="shared" si="5"/>
        <v>1256</v>
      </c>
      <c r="U27" s="730">
        <f t="shared" si="5"/>
        <v>493</v>
      </c>
      <c r="V27" s="730">
        <f t="shared" si="3"/>
        <v>1265</v>
      </c>
      <c r="W27" s="730">
        <f t="shared" si="3"/>
        <v>496</v>
      </c>
      <c r="X27" s="730">
        <f t="shared" si="3"/>
        <v>1442</v>
      </c>
      <c r="Y27" s="729">
        <f t="shared" si="3"/>
        <v>505</v>
      </c>
      <c r="Z27" s="731">
        <f t="shared" si="3"/>
        <v>1055</v>
      </c>
      <c r="AA27" s="730">
        <f t="shared" si="3"/>
        <v>351</v>
      </c>
      <c r="AB27" s="730">
        <f t="shared" si="3"/>
        <v>1112</v>
      </c>
      <c r="AC27" s="730">
        <f t="shared" si="3"/>
        <v>463</v>
      </c>
      <c r="AD27" s="730">
        <v>736</v>
      </c>
      <c r="AE27" s="730">
        <v>301</v>
      </c>
      <c r="AF27" s="730">
        <v>684</v>
      </c>
      <c r="AG27" s="730">
        <v>227</v>
      </c>
      <c r="AH27" s="729">
        <v>364</v>
      </c>
      <c r="AI27" s="732">
        <v>122</v>
      </c>
      <c r="AJ27" s="733">
        <v>270</v>
      </c>
      <c r="AK27" s="734">
        <v>87</v>
      </c>
      <c r="AL27" s="729">
        <v>184</v>
      </c>
      <c r="AM27" s="734">
        <v>91</v>
      </c>
      <c r="AN27" s="729">
        <f t="shared" si="4"/>
        <v>212</v>
      </c>
      <c r="AO27" s="734">
        <f t="shared" si="4"/>
        <v>98</v>
      </c>
      <c r="AP27" s="729">
        <v>205</v>
      </c>
      <c r="AQ27" s="734">
        <v>80</v>
      </c>
      <c r="AR27" s="729">
        <v>188</v>
      </c>
      <c r="AS27" s="734">
        <v>75</v>
      </c>
      <c r="AT27" s="729">
        <v>124</v>
      </c>
      <c r="AU27" s="735">
        <v>37</v>
      </c>
    </row>
    <row r="28" spans="1:47" ht="18.75" customHeight="1" x14ac:dyDescent="0.2">
      <c r="A28" s="691" t="s">
        <v>1020</v>
      </c>
      <c r="B28" s="733">
        <v>879</v>
      </c>
      <c r="C28" s="730">
        <v>457</v>
      </c>
      <c r="D28" s="755">
        <f t="shared" si="5"/>
        <v>1167</v>
      </c>
      <c r="E28" s="729">
        <f t="shared" si="5"/>
        <v>529</v>
      </c>
      <c r="F28" s="729">
        <f t="shared" si="5"/>
        <v>1257</v>
      </c>
      <c r="G28" s="729">
        <f t="shared" si="5"/>
        <v>523</v>
      </c>
      <c r="H28" s="729">
        <f t="shared" si="5"/>
        <v>1676</v>
      </c>
      <c r="I28" s="729">
        <f t="shared" si="5"/>
        <v>683</v>
      </c>
      <c r="J28" s="729">
        <f t="shared" si="5"/>
        <v>2123</v>
      </c>
      <c r="K28" s="730">
        <f t="shared" si="5"/>
        <v>1011</v>
      </c>
      <c r="L28" s="730">
        <f t="shared" si="5"/>
        <v>1677</v>
      </c>
      <c r="M28" s="730">
        <f t="shared" si="5"/>
        <v>697</v>
      </c>
      <c r="N28" s="730">
        <f t="shared" si="5"/>
        <v>1612</v>
      </c>
      <c r="O28" s="730">
        <f t="shared" si="5"/>
        <v>624</v>
      </c>
      <c r="P28" s="730">
        <f t="shared" si="5"/>
        <v>1646</v>
      </c>
      <c r="Q28" s="730">
        <f t="shared" si="5"/>
        <v>747</v>
      </c>
      <c r="R28" s="730">
        <f t="shared" si="5"/>
        <v>1388</v>
      </c>
      <c r="S28" s="729">
        <f t="shared" si="5"/>
        <v>658</v>
      </c>
      <c r="T28" s="730">
        <f t="shared" si="5"/>
        <v>1417</v>
      </c>
      <c r="U28" s="730">
        <f t="shared" si="5"/>
        <v>521</v>
      </c>
      <c r="V28" s="730">
        <f t="shared" si="3"/>
        <v>1395</v>
      </c>
      <c r="W28" s="730">
        <f t="shared" si="3"/>
        <v>513</v>
      </c>
      <c r="X28" s="730">
        <f t="shared" si="3"/>
        <v>1355</v>
      </c>
      <c r="Y28" s="729">
        <f t="shared" si="3"/>
        <v>494</v>
      </c>
      <c r="Z28" s="731">
        <f t="shared" si="3"/>
        <v>1441</v>
      </c>
      <c r="AA28" s="730">
        <f t="shared" si="3"/>
        <v>468</v>
      </c>
      <c r="AB28" s="730">
        <f t="shared" si="3"/>
        <v>1219</v>
      </c>
      <c r="AC28" s="730">
        <f t="shared" si="3"/>
        <v>456</v>
      </c>
      <c r="AD28" s="730">
        <v>989</v>
      </c>
      <c r="AE28" s="730">
        <v>373</v>
      </c>
      <c r="AF28" s="730">
        <v>977</v>
      </c>
      <c r="AG28" s="730">
        <v>342</v>
      </c>
      <c r="AH28" s="729">
        <v>738</v>
      </c>
      <c r="AI28" s="732">
        <v>249</v>
      </c>
      <c r="AJ28" s="733">
        <v>783</v>
      </c>
      <c r="AK28" s="734">
        <v>252</v>
      </c>
      <c r="AL28" s="729">
        <v>657</v>
      </c>
      <c r="AM28" s="734">
        <v>235</v>
      </c>
      <c r="AN28" s="729">
        <f t="shared" si="4"/>
        <v>659</v>
      </c>
      <c r="AO28" s="734">
        <f t="shared" si="4"/>
        <v>209</v>
      </c>
      <c r="AP28" s="729">
        <v>514</v>
      </c>
      <c r="AQ28" s="734">
        <v>204</v>
      </c>
      <c r="AR28" s="729">
        <v>362</v>
      </c>
      <c r="AS28" s="734">
        <v>142</v>
      </c>
      <c r="AT28" s="729">
        <v>398</v>
      </c>
      <c r="AU28" s="735">
        <v>157</v>
      </c>
    </row>
    <row r="29" spans="1:47" ht="18.75" customHeight="1" x14ac:dyDescent="0.2">
      <c r="A29" s="691" t="s">
        <v>1021</v>
      </c>
      <c r="B29" s="733">
        <v>210</v>
      </c>
      <c r="C29" s="730">
        <v>38</v>
      </c>
      <c r="D29" s="755">
        <f t="shared" si="5"/>
        <v>257</v>
      </c>
      <c r="E29" s="729">
        <f t="shared" si="5"/>
        <v>118</v>
      </c>
      <c r="F29" s="729">
        <f t="shared" si="5"/>
        <v>259</v>
      </c>
      <c r="G29" s="729">
        <f t="shared" si="5"/>
        <v>105</v>
      </c>
      <c r="H29" s="729">
        <f t="shared" si="5"/>
        <v>270</v>
      </c>
      <c r="I29" s="729">
        <f t="shared" si="5"/>
        <v>93</v>
      </c>
      <c r="J29" s="729">
        <f t="shared" si="5"/>
        <v>330</v>
      </c>
      <c r="K29" s="730">
        <f t="shared" si="5"/>
        <v>144</v>
      </c>
      <c r="L29" s="730">
        <f t="shared" si="5"/>
        <v>280</v>
      </c>
      <c r="M29" s="730">
        <f t="shared" si="5"/>
        <v>95</v>
      </c>
      <c r="N29" s="730">
        <f t="shared" si="5"/>
        <v>278</v>
      </c>
      <c r="O29" s="730">
        <f t="shared" si="5"/>
        <v>92</v>
      </c>
      <c r="P29" s="730">
        <f t="shared" si="5"/>
        <v>240</v>
      </c>
      <c r="Q29" s="730">
        <f t="shared" si="5"/>
        <v>104</v>
      </c>
      <c r="R29" s="730">
        <f t="shared" si="5"/>
        <v>210</v>
      </c>
      <c r="S29" s="729">
        <f t="shared" si="5"/>
        <v>90</v>
      </c>
      <c r="T29" s="730">
        <f t="shared" si="5"/>
        <v>233</v>
      </c>
      <c r="U29" s="730">
        <f t="shared" si="5"/>
        <v>98</v>
      </c>
      <c r="V29" s="730">
        <f t="shared" si="3"/>
        <v>209</v>
      </c>
      <c r="W29" s="730">
        <f t="shared" si="3"/>
        <v>102</v>
      </c>
      <c r="X29" s="730">
        <f t="shared" si="3"/>
        <v>224</v>
      </c>
      <c r="Y29" s="729">
        <f t="shared" si="3"/>
        <v>102</v>
      </c>
      <c r="Z29" s="731">
        <f t="shared" si="3"/>
        <v>148</v>
      </c>
      <c r="AA29" s="730">
        <f t="shared" si="3"/>
        <v>58</v>
      </c>
      <c r="AB29" s="730">
        <f t="shared" si="3"/>
        <v>122</v>
      </c>
      <c r="AC29" s="730">
        <f t="shared" si="3"/>
        <v>42</v>
      </c>
      <c r="AD29" s="730">
        <v>119</v>
      </c>
      <c r="AE29" s="730">
        <v>44</v>
      </c>
      <c r="AF29" s="730">
        <v>79</v>
      </c>
      <c r="AG29" s="730">
        <v>42</v>
      </c>
      <c r="AH29" s="729">
        <v>63</v>
      </c>
      <c r="AI29" s="732">
        <v>24</v>
      </c>
      <c r="AJ29" s="733">
        <v>54</v>
      </c>
      <c r="AK29" s="734">
        <v>17</v>
      </c>
      <c r="AL29" s="729">
        <v>58</v>
      </c>
      <c r="AM29" s="734">
        <v>22</v>
      </c>
      <c r="AN29" s="729">
        <f t="shared" si="4"/>
        <v>60</v>
      </c>
      <c r="AO29" s="734">
        <f t="shared" si="4"/>
        <v>28</v>
      </c>
      <c r="AP29" s="729">
        <v>39</v>
      </c>
      <c r="AQ29" s="734">
        <v>13</v>
      </c>
      <c r="AR29" s="729">
        <v>50</v>
      </c>
      <c r="AS29" s="734">
        <v>18</v>
      </c>
      <c r="AT29" s="729">
        <v>38</v>
      </c>
      <c r="AU29" s="735">
        <v>14</v>
      </c>
    </row>
    <row r="30" spans="1:47" ht="18.75" customHeight="1" thickBot="1" x14ac:dyDescent="0.25">
      <c r="A30" s="691" t="s">
        <v>1022</v>
      </c>
      <c r="B30" s="740">
        <v>5044</v>
      </c>
      <c r="C30" s="737">
        <v>2305</v>
      </c>
      <c r="D30" s="756">
        <f t="shared" si="5"/>
        <v>7161</v>
      </c>
      <c r="E30" s="736">
        <f t="shared" si="5"/>
        <v>2618</v>
      </c>
      <c r="F30" s="736">
        <f t="shared" si="5"/>
        <v>7649</v>
      </c>
      <c r="G30" s="736">
        <f t="shared" si="5"/>
        <v>2584</v>
      </c>
      <c r="H30" s="736">
        <f t="shared" si="5"/>
        <v>7505</v>
      </c>
      <c r="I30" s="736">
        <f t="shared" si="5"/>
        <v>2574</v>
      </c>
      <c r="J30" s="736">
        <f t="shared" si="5"/>
        <v>7675</v>
      </c>
      <c r="K30" s="737">
        <f t="shared" si="5"/>
        <v>2662</v>
      </c>
      <c r="L30" s="737">
        <f t="shared" si="5"/>
        <v>6626</v>
      </c>
      <c r="M30" s="737">
        <f t="shared" si="5"/>
        <v>2186</v>
      </c>
      <c r="N30" s="737">
        <f t="shared" si="5"/>
        <v>6892</v>
      </c>
      <c r="O30" s="737">
        <f t="shared" si="5"/>
        <v>2375</v>
      </c>
      <c r="P30" s="737">
        <f t="shared" si="5"/>
        <v>6695</v>
      </c>
      <c r="Q30" s="737">
        <f t="shared" si="5"/>
        <v>2258</v>
      </c>
      <c r="R30" s="737">
        <f t="shared" si="5"/>
        <v>6389</v>
      </c>
      <c r="S30" s="736">
        <f t="shared" si="5"/>
        <v>2117</v>
      </c>
      <c r="T30" s="737">
        <f t="shared" si="5"/>
        <v>6226</v>
      </c>
      <c r="U30" s="737">
        <f t="shared" si="5"/>
        <v>1823</v>
      </c>
      <c r="V30" s="737">
        <f t="shared" si="3"/>
        <v>7061</v>
      </c>
      <c r="W30" s="737">
        <f t="shared" si="3"/>
        <v>2265</v>
      </c>
      <c r="X30" s="737">
        <f t="shared" si="3"/>
        <v>7547</v>
      </c>
      <c r="Y30" s="736">
        <f t="shared" si="3"/>
        <v>2183</v>
      </c>
      <c r="Z30" s="738">
        <f t="shared" si="3"/>
        <v>7386</v>
      </c>
      <c r="AA30" s="737">
        <f t="shared" si="3"/>
        <v>2080</v>
      </c>
      <c r="AB30" s="737">
        <f t="shared" si="3"/>
        <v>6465</v>
      </c>
      <c r="AC30" s="737">
        <f t="shared" si="3"/>
        <v>2187</v>
      </c>
      <c r="AD30" s="737">
        <v>5489</v>
      </c>
      <c r="AE30" s="737">
        <v>1513</v>
      </c>
      <c r="AF30" s="737">
        <v>5312</v>
      </c>
      <c r="AG30" s="737">
        <v>1564</v>
      </c>
      <c r="AH30" s="736">
        <v>4338</v>
      </c>
      <c r="AI30" s="739">
        <v>1272</v>
      </c>
      <c r="AJ30" s="740">
        <v>4140</v>
      </c>
      <c r="AK30" s="741">
        <v>1144</v>
      </c>
      <c r="AL30" s="736">
        <v>3444</v>
      </c>
      <c r="AM30" s="741">
        <v>905</v>
      </c>
      <c r="AN30" s="736">
        <f t="shared" si="4"/>
        <v>3803</v>
      </c>
      <c r="AO30" s="741">
        <f t="shared" si="4"/>
        <v>964</v>
      </c>
      <c r="AP30" s="736">
        <v>3139</v>
      </c>
      <c r="AQ30" s="741">
        <v>950</v>
      </c>
      <c r="AR30" s="736">
        <v>2827</v>
      </c>
      <c r="AS30" s="741">
        <v>936</v>
      </c>
      <c r="AT30" s="736">
        <v>2975</v>
      </c>
      <c r="AU30" s="742">
        <v>792</v>
      </c>
    </row>
    <row r="31" spans="1:47" ht="18.75" customHeight="1" thickBot="1" x14ac:dyDescent="0.25">
      <c r="A31" s="701" t="s">
        <v>491</v>
      </c>
      <c r="B31" s="746">
        <f>SUM(B23:B30)</f>
        <v>16691</v>
      </c>
      <c r="C31" s="744">
        <f>SUM(C23:C30)</f>
        <v>6237</v>
      </c>
      <c r="D31" s="757">
        <f t="shared" si="5"/>
        <v>21408</v>
      </c>
      <c r="E31" s="743">
        <f t="shared" si="5"/>
        <v>7529</v>
      </c>
      <c r="F31" s="743">
        <f t="shared" si="5"/>
        <v>22238</v>
      </c>
      <c r="G31" s="743">
        <f t="shared" si="5"/>
        <v>7756</v>
      </c>
      <c r="H31" s="743">
        <f t="shared" si="5"/>
        <v>23483</v>
      </c>
      <c r="I31" s="743">
        <f t="shared" si="5"/>
        <v>7879</v>
      </c>
      <c r="J31" s="743">
        <f t="shared" si="5"/>
        <v>25922</v>
      </c>
      <c r="K31" s="744">
        <f t="shared" si="5"/>
        <v>9151</v>
      </c>
      <c r="L31" s="744">
        <f t="shared" si="5"/>
        <v>21114</v>
      </c>
      <c r="M31" s="744">
        <f t="shared" si="5"/>
        <v>7425</v>
      </c>
      <c r="N31" s="744">
        <f t="shared" si="5"/>
        <v>20321</v>
      </c>
      <c r="O31" s="744">
        <f t="shared" si="5"/>
        <v>7003</v>
      </c>
      <c r="P31" s="744">
        <f t="shared" si="5"/>
        <v>19248</v>
      </c>
      <c r="Q31" s="744">
        <f t="shared" si="5"/>
        <v>6493</v>
      </c>
      <c r="R31" s="744">
        <f t="shared" si="5"/>
        <v>17471</v>
      </c>
      <c r="S31" s="743">
        <f t="shared" si="5"/>
        <v>6074</v>
      </c>
      <c r="T31" s="744">
        <f t="shared" si="5"/>
        <v>17080</v>
      </c>
      <c r="U31" s="744">
        <f t="shared" si="5"/>
        <v>5387</v>
      </c>
      <c r="V31" s="744">
        <f>V13</f>
        <v>18452</v>
      </c>
      <c r="W31" s="744">
        <f>W13</f>
        <v>5908</v>
      </c>
      <c r="X31" s="744">
        <f>X13</f>
        <v>19237</v>
      </c>
      <c r="Y31" s="744">
        <f>Y13</f>
        <v>5489</v>
      </c>
      <c r="Z31" s="743">
        <f t="shared" ref="Z31:AE31" si="6">SUM(Z23:Z30)</f>
        <v>19219</v>
      </c>
      <c r="AA31" s="744">
        <f t="shared" si="6"/>
        <v>5020</v>
      </c>
      <c r="AB31" s="744">
        <f t="shared" si="6"/>
        <v>18483</v>
      </c>
      <c r="AC31" s="744">
        <f t="shared" si="6"/>
        <v>5720</v>
      </c>
      <c r="AD31" s="744">
        <f t="shared" si="6"/>
        <v>15302</v>
      </c>
      <c r="AE31" s="744">
        <f t="shared" si="6"/>
        <v>4023</v>
      </c>
      <c r="AF31" s="744">
        <f>SUM(AF23:AF30)</f>
        <v>14968</v>
      </c>
      <c r="AG31" s="744">
        <f>SUM(AG23:AG30)</f>
        <v>3971</v>
      </c>
      <c r="AH31" s="743">
        <v>12403</v>
      </c>
      <c r="AI31" s="745">
        <v>3162</v>
      </c>
      <c r="AJ31" s="746">
        <f t="shared" ref="AJ31:AO31" si="7">SUM(AJ23:AJ30)</f>
        <v>12013</v>
      </c>
      <c r="AK31" s="747">
        <f t="shared" si="7"/>
        <v>2750</v>
      </c>
      <c r="AL31" s="743">
        <f t="shared" si="7"/>
        <v>10906</v>
      </c>
      <c r="AM31" s="747">
        <f t="shared" si="7"/>
        <v>2366</v>
      </c>
      <c r="AN31" s="743">
        <f t="shared" si="7"/>
        <v>10832</v>
      </c>
      <c r="AO31" s="747">
        <f t="shared" si="7"/>
        <v>2503</v>
      </c>
      <c r="AP31" s="743">
        <v>8936</v>
      </c>
      <c r="AQ31" s="747">
        <v>2490</v>
      </c>
      <c r="AR31" s="743">
        <v>7594</v>
      </c>
      <c r="AS31" s="747">
        <v>2222</v>
      </c>
      <c r="AT31" s="743">
        <v>7156</v>
      </c>
      <c r="AU31" s="748">
        <v>1877</v>
      </c>
    </row>
    <row r="32" spans="1:47" x14ac:dyDescent="0.2">
      <c r="C32" s="749"/>
    </row>
    <row r="33" spans="1:13" x14ac:dyDescent="0.2">
      <c r="A33" s="758"/>
      <c r="B33" s="758"/>
      <c r="C33" s="758"/>
      <c r="D33" s="758"/>
      <c r="E33" s="758"/>
      <c r="F33" s="758"/>
      <c r="G33" s="758"/>
      <c r="H33" s="758"/>
      <c r="I33" s="758"/>
      <c r="J33" s="526"/>
      <c r="K33" s="526"/>
      <c r="L33" s="526"/>
      <c r="M33" s="526"/>
    </row>
    <row r="34" spans="1:13" x14ac:dyDescent="0.2">
      <c r="A34" s="758"/>
      <c r="B34" s="758"/>
      <c r="C34" s="758"/>
      <c r="D34" s="758"/>
      <c r="E34" s="758"/>
      <c r="F34" s="758"/>
      <c r="G34" s="758"/>
      <c r="H34" s="758"/>
      <c r="I34" s="758"/>
      <c r="J34" s="526"/>
      <c r="K34" s="526"/>
      <c r="L34" s="526"/>
      <c r="M34" s="526"/>
    </row>
    <row r="35" spans="1:13" x14ac:dyDescent="0.2">
      <c r="A35" s="758"/>
      <c r="B35" s="758"/>
      <c r="C35" s="758"/>
      <c r="D35" s="758"/>
      <c r="E35" s="758"/>
      <c r="F35" s="758"/>
      <c r="G35" s="758"/>
      <c r="H35" s="758"/>
      <c r="I35" s="758"/>
      <c r="J35" s="526"/>
      <c r="K35" s="526"/>
      <c r="L35" s="526"/>
      <c r="M35" s="526"/>
    </row>
    <row r="36" spans="1:13" x14ac:dyDescent="0.2">
      <c r="A36" s="758"/>
      <c r="B36" s="758"/>
      <c r="C36" s="758"/>
      <c r="D36" s="758"/>
      <c r="E36" s="758"/>
      <c r="F36" s="758"/>
      <c r="G36" s="758"/>
      <c r="H36" s="758"/>
      <c r="I36" s="758"/>
      <c r="J36" s="526"/>
      <c r="K36" s="526"/>
      <c r="L36" s="526"/>
      <c r="M36" s="526"/>
    </row>
    <row r="37" spans="1:13" x14ac:dyDescent="0.2">
      <c r="A37" s="758"/>
      <c r="B37" s="758"/>
      <c r="C37" s="758"/>
      <c r="D37" s="758"/>
      <c r="E37" s="758"/>
      <c r="F37" s="758"/>
      <c r="G37" s="758"/>
      <c r="H37" s="758"/>
      <c r="I37" s="758"/>
      <c r="J37" s="526"/>
      <c r="K37" s="526"/>
      <c r="L37" s="526"/>
      <c r="M37" s="526"/>
    </row>
    <row r="38" spans="1:13" x14ac:dyDescent="0.2">
      <c r="A38" s="758"/>
      <c r="B38" s="758"/>
      <c r="C38" s="758"/>
      <c r="D38" s="758"/>
      <c r="E38" s="758"/>
      <c r="F38" s="758"/>
      <c r="G38" s="758"/>
      <c r="H38" s="758"/>
      <c r="I38" s="758"/>
      <c r="J38" s="526"/>
      <c r="K38" s="526"/>
      <c r="L38" s="526"/>
      <c r="M38" s="526"/>
    </row>
    <row r="39" spans="1:13" x14ac:dyDescent="0.2">
      <c r="A39" s="758"/>
      <c r="B39" s="758"/>
      <c r="C39" s="758"/>
      <c r="D39" s="758"/>
      <c r="E39" s="758"/>
      <c r="F39" s="758"/>
      <c r="G39" s="758"/>
      <c r="H39" s="758"/>
      <c r="I39" s="758"/>
      <c r="J39" s="526"/>
      <c r="K39" s="526"/>
      <c r="L39" s="526"/>
      <c r="M39" s="526"/>
    </row>
    <row r="40" spans="1:13" x14ac:dyDescent="0.2">
      <c r="A40" s="758"/>
      <c r="B40" s="758"/>
      <c r="C40" s="758"/>
      <c r="D40" s="758"/>
      <c r="E40" s="758"/>
      <c r="F40" s="758"/>
      <c r="G40" s="758"/>
      <c r="H40" s="758"/>
      <c r="I40" s="758"/>
      <c r="J40" s="526"/>
      <c r="K40" s="526"/>
      <c r="L40" s="526"/>
      <c r="M40" s="526"/>
    </row>
    <row r="41" spans="1:13" x14ac:dyDescent="0.2">
      <c r="A41" s="758"/>
      <c r="B41" s="758"/>
      <c r="C41" s="758"/>
      <c r="D41" s="758"/>
      <c r="E41" s="758"/>
      <c r="F41" s="758"/>
      <c r="G41" s="758"/>
      <c r="H41" s="758"/>
      <c r="I41" s="758"/>
      <c r="J41" s="526"/>
      <c r="K41" s="526"/>
      <c r="L41" s="526"/>
      <c r="M41" s="526"/>
    </row>
    <row r="42" spans="1:13" x14ac:dyDescent="0.2">
      <c r="A42" s="758"/>
      <c r="B42" s="758"/>
      <c r="C42" s="758"/>
      <c r="D42" s="758"/>
      <c r="E42" s="758"/>
      <c r="F42" s="758"/>
      <c r="G42" s="758"/>
      <c r="H42" s="758"/>
      <c r="I42" s="758"/>
      <c r="J42" s="526"/>
      <c r="K42" s="526"/>
      <c r="L42" s="526"/>
      <c r="M42" s="526"/>
    </row>
    <row r="43" spans="1:13" x14ac:dyDescent="0.2">
      <c r="A43" s="758"/>
      <c r="B43" s="758"/>
      <c r="C43" s="758"/>
      <c r="D43" s="758"/>
      <c r="E43" s="758"/>
      <c r="F43" s="758"/>
      <c r="G43" s="758"/>
      <c r="H43" s="758"/>
      <c r="I43" s="758"/>
      <c r="J43" s="526"/>
      <c r="K43" s="526"/>
      <c r="L43" s="526"/>
      <c r="M43" s="526"/>
    </row>
    <row r="44" spans="1:13" x14ac:dyDescent="0.2">
      <c r="A44" s="758"/>
      <c r="B44" s="758"/>
      <c r="C44" s="758"/>
      <c r="D44" s="758"/>
      <c r="E44" s="758"/>
      <c r="F44" s="758"/>
      <c r="G44" s="758"/>
      <c r="H44" s="758"/>
      <c r="I44" s="758"/>
      <c r="J44" s="526"/>
      <c r="K44" s="526"/>
      <c r="L44" s="526"/>
      <c r="M44" s="526"/>
    </row>
    <row r="45" spans="1:13" x14ac:dyDescent="0.2">
      <c r="A45" s="758"/>
      <c r="B45" s="758"/>
      <c r="C45" s="758"/>
      <c r="D45" s="758"/>
      <c r="E45" s="758"/>
      <c r="F45" s="758"/>
      <c r="G45" s="758"/>
      <c r="H45" s="758"/>
      <c r="I45" s="758"/>
      <c r="J45" s="526"/>
      <c r="K45" s="526"/>
      <c r="L45" s="526"/>
      <c r="M45" s="526"/>
    </row>
    <row r="46" spans="1:13" x14ac:dyDescent="0.2">
      <c r="A46" s="758"/>
      <c r="B46" s="758"/>
      <c r="C46" s="758"/>
      <c r="D46" s="758"/>
      <c r="E46" s="758"/>
      <c r="F46" s="758"/>
      <c r="G46" s="758"/>
      <c r="H46" s="758"/>
      <c r="I46" s="758"/>
      <c r="J46" s="526"/>
      <c r="K46" s="526"/>
      <c r="L46" s="526"/>
      <c r="M46" s="526"/>
    </row>
    <row r="47" spans="1:13" x14ac:dyDescent="0.2">
      <c r="A47" s="759"/>
      <c r="B47" s="759"/>
      <c r="C47" s="759"/>
      <c r="D47" s="759"/>
      <c r="E47" s="759"/>
      <c r="F47" s="759"/>
      <c r="G47" s="759"/>
      <c r="H47" s="759"/>
      <c r="I47" s="759"/>
      <c r="J47" s="526"/>
      <c r="K47" s="526"/>
      <c r="L47" s="526"/>
      <c r="M47" s="526"/>
    </row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</sheetData>
  <mergeCells count="49">
    <mergeCell ref="AL21:AM21"/>
    <mergeCell ref="AN21:AO21"/>
    <mergeCell ref="AP21:AQ21"/>
    <mergeCell ref="AR21:AS21"/>
    <mergeCell ref="AT21:AU21"/>
    <mergeCell ref="AJ21:AK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F21:AG21"/>
    <mergeCell ref="AH21:AI21"/>
    <mergeCell ref="AP3:AQ3"/>
    <mergeCell ref="AR3:AS3"/>
    <mergeCell ref="AT3:AU3"/>
    <mergeCell ref="A21:A22"/>
    <mergeCell ref="B21:C21"/>
    <mergeCell ref="D21:E21"/>
    <mergeCell ref="F21:G21"/>
    <mergeCell ref="H21:I21"/>
    <mergeCell ref="J21:K21"/>
    <mergeCell ref="L21:M21"/>
    <mergeCell ref="AD3:AE3"/>
    <mergeCell ref="AF3:AG3"/>
    <mergeCell ref="AH3:AI3"/>
    <mergeCell ref="AJ3:AK3"/>
    <mergeCell ref="AL3:AM3"/>
    <mergeCell ref="AN3:AO3"/>
    <mergeCell ref="AB3:AC3"/>
    <mergeCell ref="A1:AS1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6" firstPageNumber="17" orientation="landscape" useFirstPageNumber="1" r:id="rId1"/>
  <headerFooter alignWithMargins="0">
    <oddHeader>&amp;R&amp;[17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4"/>
  <sheetViews>
    <sheetView topLeftCell="A20" workbookViewId="0">
      <selection activeCell="AC56" sqref="AC56"/>
    </sheetView>
  </sheetViews>
  <sheetFormatPr defaultRowHeight="12.75" x14ac:dyDescent="0.2"/>
  <cols>
    <col min="1" max="1" width="20.5703125" style="4" customWidth="1"/>
    <col min="2" max="13" width="7.140625" style="4" hidden="1" customWidth="1"/>
    <col min="14" max="21" width="7.5703125" style="4" hidden="1" customWidth="1"/>
    <col min="22" max="22" width="7.7109375" style="4" hidden="1" customWidth="1"/>
    <col min="23" max="23" width="7" style="4" hidden="1" customWidth="1"/>
    <col min="24" max="27" width="7.28515625" style="4" hidden="1" customWidth="1"/>
    <col min="28" max="47" width="6.28515625" style="4" customWidth="1"/>
    <col min="48" max="256" width="9.140625" style="4"/>
    <col min="257" max="257" width="22.140625" style="4" customWidth="1"/>
    <col min="258" max="283" width="0" style="4" hidden="1" customWidth="1"/>
    <col min="284" max="297" width="7.28515625" style="4" customWidth="1"/>
    <col min="298" max="512" width="9.140625" style="4"/>
    <col min="513" max="513" width="22.140625" style="4" customWidth="1"/>
    <col min="514" max="539" width="0" style="4" hidden="1" customWidth="1"/>
    <col min="540" max="553" width="7.28515625" style="4" customWidth="1"/>
    <col min="554" max="768" width="9.140625" style="4"/>
    <col min="769" max="769" width="22.140625" style="4" customWidth="1"/>
    <col min="770" max="795" width="0" style="4" hidden="1" customWidth="1"/>
    <col min="796" max="809" width="7.28515625" style="4" customWidth="1"/>
    <col min="810" max="1024" width="9.140625" style="4"/>
    <col min="1025" max="1025" width="22.140625" style="4" customWidth="1"/>
    <col min="1026" max="1051" width="0" style="4" hidden="1" customWidth="1"/>
    <col min="1052" max="1065" width="7.28515625" style="4" customWidth="1"/>
    <col min="1066" max="1280" width="9.140625" style="4"/>
    <col min="1281" max="1281" width="22.140625" style="4" customWidth="1"/>
    <col min="1282" max="1307" width="0" style="4" hidden="1" customWidth="1"/>
    <col min="1308" max="1321" width="7.28515625" style="4" customWidth="1"/>
    <col min="1322" max="1536" width="9.140625" style="4"/>
    <col min="1537" max="1537" width="22.140625" style="4" customWidth="1"/>
    <col min="1538" max="1563" width="0" style="4" hidden="1" customWidth="1"/>
    <col min="1564" max="1577" width="7.28515625" style="4" customWidth="1"/>
    <col min="1578" max="1792" width="9.140625" style="4"/>
    <col min="1793" max="1793" width="22.140625" style="4" customWidth="1"/>
    <col min="1794" max="1819" width="0" style="4" hidden="1" customWidth="1"/>
    <col min="1820" max="1833" width="7.28515625" style="4" customWidth="1"/>
    <col min="1834" max="2048" width="9.140625" style="4"/>
    <col min="2049" max="2049" width="22.140625" style="4" customWidth="1"/>
    <col min="2050" max="2075" width="0" style="4" hidden="1" customWidth="1"/>
    <col min="2076" max="2089" width="7.28515625" style="4" customWidth="1"/>
    <col min="2090" max="2304" width="9.140625" style="4"/>
    <col min="2305" max="2305" width="22.140625" style="4" customWidth="1"/>
    <col min="2306" max="2331" width="0" style="4" hidden="1" customWidth="1"/>
    <col min="2332" max="2345" width="7.28515625" style="4" customWidth="1"/>
    <col min="2346" max="2560" width="9.140625" style="4"/>
    <col min="2561" max="2561" width="22.140625" style="4" customWidth="1"/>
    <col min="2562" max="2587" width="0" style="4" hidden="1" customWidth="1"/>
    <col min="2588" max="2601" width="7.28515625" style="4" customWidth="1"/>
    <col min="2602" max="2816" width="9.140625" style="4"/>
    <col min="2817" max="2817" width="22.140625" style="4" customWidth="1"/>
    <col min="2818" max="2843" width="0" style="4" hidden="1" customWidth="1"/>
    <col min="2844" max="2857" width="7.28515625" style="4" customWidth="1"/>
    <col min="2858" max="3072" width="9.140625" style="4"/>
    <col min="3073" max="3073" width="22.140625" style="4" customWidth="1"/>
    <col min="3074" max="3099" width="0" style="4" hidden="1" customWidth="1"/>
    <col min="3100" max="3113" width="7.28515625" style="4" customWidth="1"/>
    <col min="3114" max="3328" width="9.140625" style="4"/>
    <col min="3329" max="3329" width="22.140625" style="4" customWidth="1"/>
    <col min="3330" max="3355" width="0" style="4" hidden="1" customWidth="1"/>
    <col min="3356" max="3369" width="7.28515625" style="4" customWidth="1"/>
    <col min="3370" max="3584" width="9.140625" style="4"/>
    <col min="3585" max="3585" width="22.140625" style="4" customWidth="1"/>
    <col min="3586" max="3611" width="0" style="4" hidden="1" customWidth="1"/>
    <col min="3612" max="3625" width="7.28515625" style="4" customWidth="1"/>
    <col min="3626" max="3840" width="9.140625" style="4"/>
    <col min="3841" max="3841" width="22.140625" style="4" customWidth="1"/>
    <col min="3842" max="3867" width="0" style="4" hidden="1" customWidth="1"/>
    <col min="3868" max="3881" width="7.28515625" style="4" customWidth="1"/>
    <col min="3882" max="4096" width="9.140625" style="4"/>
    <col min="4097" max="4097" width="22.140625" style="4" customWidth="1"/>
    <col min="4098" max="4123" width="0" style="4" hidden="1" customWidth="1"/>
    <col min="4124" max="4137" width="7.28515625" style="4" customWidth="1"/>
    <col min="4138" max="4352" width="9.140625" style="4"/>
    <col min="4353" max="4353" width="22.140625" style="4" customWidth="1"/>
    <col min="4354" max="4379" width="0" style="4" hidden="1" customWidth="1"/>
    <col min="4380" max="4393" width="7.28515625" style="4" customWidth="1"/>
    <col min="4394" max="4608" width="9.140625" style="4"/>
    <col min="4609" max="4609" width="22.140625" style="4" customWidth="1"/>
    <col min="4610" max="4635" width="0" style="4" hidden="1" customWidth="1"/>
    <col min="4636" max="4649" width="7.28515625" style="4" customWidth="1"/>
    <col min="4650" max="4864" width="9.140625" style="4"/>
    <col min="4865" max="4865" width="22.140625" style="4" customWidth="1"/>
    <col min="4866" max="4891" width="0" style="4" hidden="1" customWidth="1"/>
    <col min="4892" max="4905" width="7.28515625" style="4" customWidth="1"/>
    <col min="4906" max="5120" width="9.140625" style="4"/>
    <col min="5121" max="5121" width="22.140625" style="4" customWidth="1"/>
    <col min="5122" max="5147" width="0" style="4" hidden="1" customWidth="1"/>
    <col min="5148" max="5161" width="7.28515625" style="4" customWidth="1"/>
    <col min="5162" max="5376" width="9.140625" style="4"/>
    <col min="5377" max="5377" width="22.140625" style="4" customWidth="1"/>
    <col min="5378" max="5403" width="0" style="4" hidden="1" customWidth="1"/>
    <col min="5404" max="5417" width="7.28515625" style="4" customWidth="1"/>
    <col min="5418" max="5632" width="9.140625" style="4"/>
    <col min="5633" max="5633" width="22.140625" style="4" customWidth="1"/>
    <col min="5634" max="5659" width="0" style="4" hidden="1" customWidth="1"/>
    <col min="5660" max="5673" width="7.28515625" style="4" customWidth="1"/>
    <col min="5674" max="5888" width="9.140625" style="4"/>
    <col min="5889" max="5889" width="22.140625" style="4" customWidth="1"/>
    <col min="5890" max="5915" width="0" style="4" hidden="1" customWidth="1"/>
    <col min="5916" max="5929" width="7.28515625" style="4" customWidth="1"/>
    <col min="5930" max="6144" width="9.140625" style="4"/>
    <col min="6145" max="6145" width="22.140625" style="4" customWidth="1"/>
    <col min="6146" max="6171" width="0" style="4" hidden="1" customWidth="1"/>
    <col min="6172" max="6185" width="7.28515625" style="4" customWidth="1"/>
    <col min="6186" max="6400" width="9.140625" style="4"/>
    <col min="6401" max="6401" width="22.140625" style="4" customWidth="1"/>
    <col min="6402" max="6427" width="0" style="4" hidden="1" customWidth="1"/>
    <col min="6428" max="6441" width="7.28515625" style="4" customWidth="1"/>
    <col min="6442" max="6656" width="9.140625" style="4"/>
    <col min="6657" max="6657" width="22.140625" style="4" customWidth="1"/>
    <col min="6658" max="6683" width="0" style="4" hidden="1" customWidth="1"/>
    <col min="6684" max="6697" width="7.28515625" style="4" customWidth="1"/>
    <col min="6698" max="6912" width="9.140625" style="4"/>
    <col min="6913" max="6913" width="22.140625" style="4" customWidth="1"/>
    <col min="6914" max="6939" width="0" style="4" hidden="1" customWidth="1"/>
    <col min="6940" max="6953" width="7.28515625" style="4" customWidth="1"/>
    <col min="6954" max="7168" width="9.140625" style="4"/>
    <col min="7169" max="7169" width="22.140625" style="4" customWidth="1"/>
    <col min="7170" max="7195" width="0" style="4" hidden="1" customWidth="1"/>
    <col min="7196" max="7209" width="7.28515625" style="4" customWidth="1"/>
    <col min="7210" max="7424" width="9.140625" style="4"/>
    <col min="7425" max="7425" width="22.140625" style="4" customWidth="1"/>
    <col min="7426" max="7451" width="0" style="4" hidden="1" customWidth="1"/>
    <col min="7452" max="7465" width="7.28515625" style="4" customWidth="1"/>
    <col min="7466" max="7680" width="9.140625" style="4"/>
    <col min="7681" max="7681" width="22.140625" style="4" customWidth="1"/>
    <col min="7682" max="7707" width="0" style="4" hidden="1" customWidth="1"/>
    <col min="7708" max="7721" width="7.28515625" style="4" customWidth="1"/>
    <col min="7722" max="7936" width="9.140625" style="4"/>
    <col min="7937" max="7937" width="22.140625" style="4" customWidth="1"/>
    <col min="7938" max="7963" width="0" style="4" hidden="1" customWidth="1"/>
    <col min="7964" max="7977" width="7.28515625" style="4" customWidth="1"/>
    <col min="7978" max="8192" width="9.140625" style="4"/>
    <col min="8193" max="8193" width="22.140625" style="4" customWidth="1"/>
    <col min="8194" max="8219" width="0" style="4" hidden="1" customWidth="1"/>
    <col min="8220" max="8233" width="7.28515625" style="4" customWidth="1"/>
    <col min="8234" max="8448" width="9.140625" style="4"/>
    <col min="8449" max="8449" width="22.140625" style="4" customWidth="1"/>
    <col min="8450" max="8475" width="0" style="4" hidden="1" customWidth="1"/>
    <col min="8476" max="8489" width="7.28515625" style="4" customWidth="1"/>
    <col min="8490" max="8704" width="9.140625" style="4"/>
    <col min="8705" max="8705" width="22.140625" style="4" customWidth="1"/>
    <col min="8706" max="8731" width="0" style="4" hidden="1" customWidth="1"/>
    <col min="8732" max="8745" width="7.28515625" style="4" customWidth="1"/>
    <col min="8746" max="8960" width="9.140625" style="4"/>
    <col min="8961" max="8961" width="22.140625" style="4" customWidth="1"/>
    <col min="8962" max="8987" width="0" style="4" hidden="1" customWidth="1"/>
    <col min="8988" max="9001" width="7.28515625" style="4" customWidth="1"/>
    <col min="9002" max="9216" width="9.140625" style="4"/>
    <col min="9217" max="9217" width="22.140625" style="4" customWidth="1"/>
    <col min="9218" max="9243" width="0" style="4" hidden="1" customWidth="1"/>
    <col min="9244" max="9257" width="7.28515625" style="4" customWidth="1"/>
    <col min="9258" max="9472" width="9.140625" style="4"/>
    <col min="9473" max="9473" width="22.140625" style="4" customWidth="1"/>
    <col min="9474" max="9499" width="0" style="4" hidden="1" customWidth="1"/>
    <col min="9500" max="9513" width="7.28515625" style="4" customWidth="1"/>
    <col min="9514" max="9728" width="9.140625" style="4"/>
    <col min="9729" max="9729" width="22.140625" style="4" customWidth="1"/>
    <col min="9730" max="9755" width="0" style="4" hidden="1" customWidth="1"/>
    <col min="9756" max="9769" width="7.28515625" style="4" customWidth="1"/>
    <col min="9770" max="9984" width="9.140625" style="4"/>
    <col min="9985" max="9985" width="22.140625" style="4" customWidth="1"/>
    <col min="9986" max="10011" width="0" style="4" hidden="1" customWidth="1"/>
    <col min="10012" max="10025" width="7.28515625" style="4" customWidth="1"/>
    <col min="10026" max="10240" width="9.140625" style="4"/>
    <col min="10241" max="10241" width="22.140625" style="4" customWidth="1"/>
    <col min="10242" max="10267" width="0" style="4" hidden="1" customWidth="1"/>
    <col min="10268" max="10281" width="7.28515625" style="4" customWidth="1"/>
    <col min="10282" max="10496" width="9.140625" style="4"/>
    <col min="10497" max="10497" width="22.140625" style="4" customWidth="1"/>
    <col min="10498" max="10523" width="0" style="4" hidden="1" customWidth="1"/>
    <col min="10524" max="10537" width="7.28515625" style="4" customWidth="1"/>
    <col min="10538" max="10752" width="9.140625" style="4"/>
    <col min="10753" max="10753" width="22.140625" style="4" customWidth="1"/>
    <col min="10754" max="10779" width="0" style="4" hidden="1" customWidth="1"/>
    <col min="10780" max="10793" width="7.28515625" style="4" customWidth="1"/>
    <col min="10794" max="11008" width="9.140625" style="4"/>
    <col min="11009" max="11009" width="22.140625" style="4" customWidth="1"/>
    <col min="11010" max="11035" width="0" style="4" hidden="1" customWidth="1"/>
    <col min="11036" max="11049" width="7.28515625" style="4" customWidth="1"/>
    <col min="11050" max="11264" width="9.140625" style="4"/>
    <col min="11265" max="11265" width="22.140625" style="4" customWidth="1"/>
    <col min="11266" max="11291" width="0" style="4" hidden="1" customWidth="1"/>
    <col min="11292" max="11305" width="7.28515625" style="4" customWidth="1"/>
    <col min="11306" max="11520" width="9.140625" style="4"/>
    <col min="11521" max="11521" width="22.140625" style="4" customWidth="1"/>
    <col min="11522" max="11547" width="0" style="4" hidden="1" customWidth="1"/>
    <col min="11548" max="11561" width="7.28515625" style="4" customWidth="1"/>
    <col min="11562" max="11776" width="9.140625" style="4"/>
    <col min="11777" max="11777" width="22.140625" style="4" customWidth="1"/>
    <col min="11778" max="11803" width="0" style="4" hidden="1" customWidth="1"/>
    <col min="11804" max="11817" width="7.28515625" style="4" customWidth="1"/>
    <col min="11818" max="12032" width="9.140625" style="4"/>
    <col min="12033" max="12033" width="22.140625" style="4" customWidth="1"/>
    <col min="12034" max="12059" width="0" style="4" hidden="1" customWidth="1"/>
    <col min="12060" max="12073" width="7.28515625" style="4" customWidth="1"/>
    <col min="12074" max="12288" width="9.140625" style="4"/>
    <col min="12289" max="12289" width="22.140625" style="4" customWidth="1"/>
    <col min="12290" max="12315" width="0" style="4" hidden="1" customWidth="1"/>
    <col min="12316" max="12329" width="7.28515625" style="4" customWidth="1"/>
    <col min="12330" max="12544" width="9.140625" style="4"/>
    <col min="12545" max="12545" width="22.140625" style="4" customWidth="1"/>
    <col min="12546" max="12571" width="0" style="4" hidden="1" customWidth="1"/>
    <col min="12572" max="12585" width="7.28515625" style="4" customWidth="1"/>
    <col min="12586" max="12800" width="9.140625" style="4"/>
    <col min="12801" max="12801" width="22.140625" style="4" customWidth="1"/>
    <col min="12802" max="12827" width="0" style="4" hidden="1" customWidth="1"/>
    <col min="12828" max="12841" width="7.28515625" style="4" customWidth="1"/>
    <col min="12842" max="13056" width="9.140625" style="4"/>
    <col min="13057" max="13057" width="22.140625" style="4" customWidth="1"/>
    <col min="13058" max="13083" width="0" style="4" hidden="1" customWidth="1"/>
    <col min="13084" max="13097" width="7.28515625" style="4" customWidth="1"/>
    <col min="13098" max="13312" width="9.140625" style="4"/>
    <col min="13313" max="13313" width="22.140625" style="4" customWidth="1"/>
    <col min="13314" max="13339" width="0" style="4" hidden="1" customWidth="1"/>
    <col min="13340" max="13353" width="7.28515625" style="4" customWidth="1"/>
    <col min="13354" max="13568" width="9.140625" style="4"/>
    <col min="13569" max="13569" width="22.140625" style="4" customWidth="1"/>
    <col min="13570" max="13595" width="0" style="4" hidden="1" customWidth="1"/>
    <col min="13596" max="13609" width="7.28515625" style="4" customWidth="1"/>
    <col min="13610" max="13824" width="9.140625" style="4"/>
    <col min="13825" max="13825" width="22.140625" style="4" customWidth="1"/>
    <col min="13826" max="13851" width="0" style="4" hidden="1" customWidth="1"/>
    <col min="13852" max="13865" width="7.28515625" style="4" customWidth="1"/>
    <col min="13866" max="14080" width="9.140625" style="4"/>
    <col min="14081" max="14081" width="22.140625" style="4" customWidth="1"/>
    <col min="14082" max="14107" width="0" style="4" hidden="1" customWidth="1"/>
    <col min="14108" max="14121" width="7.28515625" style="4" customWidth="1"/>
    <col min="14122" max="14336" width="9.140625" style="4"/>
    <col min="14337" max="14337" width="22.140625" style="4" customWidth="1"/>
    <col min="14338" max="14363" width="0" style="4" hidden="1" customWidth="1"/>
    <col min="14364" max="14377" width="7.28515625" style="4" customWidth="1"/>
    <col min="14378" max="14592" width="9.140625" style="4"/>
    <col min="14593" max="14593" width="22.140625" style="4" customWidth="1"/>
    <col min="14594" max="14619" width="0" style="4" hidden="1" customWidth="1"/>
    <col min="14620" max="14633" width="7.28515625" style="4" customWidth="1"/>
    <col min="14634" max="14848" width="9.140625" style="4"/>
    <col min="14849" max="14849" width="22.140625" style="4" customWidth="1"/>
    <col min="14850" max="14875" width="0" style="4" hidden="1" customWidth="1"/>
    <col min="14876" max="14889" width="7.28515625" style="4" customWidth="1"/>
    <col min="14890" max="15104" width="9.140625" style="4"/>
    <col min="15105" max="15105" width="22.140625" style="4" customWidth="1"/>
    <col min="15106" max="15131" width="0" style="4" hidden="1" customWidth="1"/>
    <col min="15132" max="15145" width="7.28515625" style="4" customWidth="1"/>
    <col min="15146" max="15360" width="9.140625" style="4"/>
    <col min="15361" max="15361" width="22.140625" style="4" customWidth="1"/>
    <col min="15362" max="15387" width="0" style="4" hidden="1" customWidth="1"/>
    <col min="15388" max="15401" width="7.28515625" style="4" customWidth="1"/>
    <col min="15402" max="15616" width="9.140625" style="4"/>
    <col min="15617" max="15617" width="22.140625" style="4" customWidth="1"/>
    <col min="15618" max="15643" width="0" style="4" hidden="1" customWidth="1"/>
    <col min="15644" max="15657" width="7.28515625" style="4" customWidth="1"/>
    <col min="15658" max="15872" width="9.140625" style="4"/>
    <col min="15873" max="15873" width="22.140625" style="4" customWidth="1"/>
    <col min="15874" max="15899" width="0" style="4" hidden="1" customWidth="1"/>
    <col min="15900" max="15913" width="7.28515625" style="4" customWidth="1"/>
    <col min="15914" max="16128" width="9.140625" style="4"/>
    <col min="16129" max="16129" width="22.140625" style="4" customWidth="1"/>
    <col min="16130" max="16155" width="0" style="4" hidden="1" customWidth="1"/>
    <col min="16156" max="16169" width="7.28515625" style="4" customWidth="1"/>
    <col min="16170" max="16384" width="9.140625" style="4"/>
  </cols>
  <sheetData>
    <row r="1" spans="1:49" hidden="1" x14ac:dyDescent="0.2">
      <c r="A1" s="657" t="s">
        <v>983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9" ht="13.5" hidden="1" thickBot="1" x14ac:dyDescent="0.25">
      <c r="AV2" s="4" t="s">
        <v>944</v>
      </c>
    </row>
    <row r="3" spans="1:49" hidden="1" x14ac:dyDescent="0.2">
      <c r="A3" s="1255" t="s">
        <v>984</v>
      </c>
      <c r="B3" s="1268" t="s">
        <v>499</v>
      </c>
      <c r="C3" s="1267"/>
      <c r="D3" s="1269" t="s">
        <v>500</v>
      </c>
      <c r="E3" s="1269"/>
      <c r="F3" s="1269" t="s">
        <v>501</v>
      </c>
      <c r="G3" s="1269"/>
      <c r="H3" s="1269" t="s">
        <v>502</v>
      </c>
      <c r="I3" s="1269"/>
      <c r="J3" s="1269" t="s">
        <v>503</v>
      </c>
      <c r="K3" s="1269"/>
      <c r="L3" s="1267" t="s">
        <v>504</v>
      </c>
      <c r="M3" s="1267"/>
      <c r="N3" s="1266" t="s">
        <v>505</v>
      </c>
      <c r="O3" s="1267"/>
      <c r="P3" s="1266" t="s">
        <v>506</v>
      </c>
      <c r="Q3" s="1267"/>
      <c r="R3" s="1266" t="s">
        <v>507</v>
      </c>
      <c r="S3" s="1267"/>
      <c r="T3" s="1266" t="s">
        <v>508</v>
      </c>
      <c r="U3" s="1267"/>
      <c r="V3" s="1266" t="s">
        <v>509</v>
      </c>
      <c r="W3" s="1267"/>
      <c r="X3" s="1266" t="s">
        <v>510</v>
      </c>
      <c r="Y3" s="1267"/>
      <c r="Z3" s="1270" t="s">
        <v>511</v>
      </c>
      <c r="AA3" s="1272"/>
      <c r="AB3" s="1270" t="s">
        <v>3</v>
      </c>
      <c r="AC3" s="1272"/>
      <c r="AD3" s="1270" t="s">
        <v>4</v>
      </c>
      <c r="AE3" s="1272"/>
      <c r="AF3" s="1270" t="s">
        <v>5</v>
      </c>
      <c r="AG3" s="1272"/>
      <c r="AH3" s="1270" t="s">
        <v>6</v>
      </c>
      <c r="AI3" s="1273"/>
      <c r="AJ3" s="1272" t="s">
        <v>7</v>
      </c>
      <c r="AK3" s="1272"/>
      <c r="AL3" s="1270" t="s">
        <v>8</v>
      </c>
      <c r="AM3" s="1272"/>
      <c r="AN3" s="1270" t="s">
        <v>9</v>
      </c>
      <c r="AO3" s="1272"/>
      <c r="AP3" s="1270" t="s">
        <v>10</v>
      </c>
      <c r="AQ3" s="1272"/>
      <c r="AR3" s="1270" t="s">
        <v>11</v>
      </c>
      <c r="AS3" s="1272"/>
      <c r="AT3" s="1270" t="s">
        <v>12</v>
      </c>
      <c r="AU3" s="1271"/>
    </row>
    <row r="4" spans="1:49" ht="13.5" hidden="1" thickBot="1" x14ac:dyDescent="0.25">
      <c r="A4" s="1256"/>
      <c r="B4" s="658" t="s">
        <v>945</v>
      </c>
      <c r="C4" s="659" t="s">
        <v>946</v>
      </c>
      <c r="D4" s="660" t="s">
        <v>945</v>
      </c>
      <c r="E4" s="661" t="s">
        <v>946</v>
      </c>
      <c r="F4" s="660" t="s">
        <v>945</v>
      </c>
      <c r="G4" s="661" t="s">
        <v>946</v>
      </c>
      <c r="H4" s="660" t="s">
        <v>945</v>
      </c>
      <c r="I4" s="661" t="s">
        <v>946</v>
      </c>
      <c r="J4" s="660" t="s">
        <v>945</v>
      </c>
      <c r="K4" s="661" t="s">
        <v>946</v>
      </c>
      <c r="L4" s="662" t="s">
        <v>945</v>
      </c>
      <c r="M4" s="659" t="s">
        <v>946</v>
      </c>
      <c r="N4" s="663" t="s">
        <v>945</v>
      </c>
      <c r="O4" s="659" t="s">
        <v>946</v>
      </c>
      <c r="P4" s="663" t="s">
        <v>945</v>
      </c>
      <c r="Q4" s="659" t="s">
        <v>946</v>
      </c>
      <c r="R4" s="663" t="s">
        <v>945</v>
      </c>
      <c r="S4" s="659" t="s">
        <v>946</v>
      </c>
      <c r="T4" s="663" t="s">
        <v>945</v>
      </c>
      <c r="U4" s="659" t="s">
        <v>946</v>
      </c>
      <c r="V4" s="663" t="s">
        <v>945</v>
      </c>
      <c r="W4" s="659" t="s">
        <v>946</v>
      </c>
      <c r="X4" s="663" t="s">
        <v>945</v>
      </c>
      <c r="Y4" s="659" t="s">
        <v>946</v>
      </c>
      <c r="Z4" s="664" t="s">
        <v>945</v>
      </c>
      <c r="AA4" s="665" t="s">
        <v>946</v>
      </c>
      <c r="AB4" s="664" t="s">
        <v>945</v>
      </c>
      <c r="AC4" s="665" t="s">
        <v>946</v>
      </c>
      <c r="AD4" s="664" t="s">
        <v>945</v>
      </c>
      <c r="AE4" s="665" t="s">
        <v>946</v>
      </c>
      <c r="AF4" s="664" t="s">
        <v>945</v>
      </c>
      <c r="AG4" s="665" t="s">
        <v>946</v>
      </c>
      <c r="AH4" s="664" t="s">
        <v>945</v>
      </c>
      <c r="AI4" s="666" t="s">
        <v>946</v>
      </c>
      <c r="AJ4" s="667" t="s">
        <v>945</v>
      </c>
      <c r="AK4" s="665" t="s">
        <v>946</v>
      </c>
      <c r="AL4" s="664" t="s">
        <v>945</v>
      </c>
      <c r="AM4" s="665" t="s">
        <v>946</v>
      </c>
      <c r="AN4" s="664" t="s">
        <v>945</v>
      </c>
      <c r="AO4" s="665" t="s">
        <v>946</v>
      </c>
      <c r="AP4" s="668" t="s">
        <v>945</v>
      </c>
      <c r="AQ4" s="665" t="s">
        <v>946</v>
      </c>
      <c r="AR4" s="668" t="s">
        <v>945</v>
      </c>
      <c r="AS4" s="665" t="s">
        <v>946</v>
      </c>
      <c r="AT4" s="668" t="s">
        <v>945</v>
      </c>
      <c r="AU4" s="669" t="s">
        <v>946</v>
      </c>
      <c r="AV4" s="670" t="s">
        <v>985</v>
      </c>
      <c r="AW4" s="670" t="s">
        <v>986</v>
      </c>
    </row>
    <row r="5" spans="1:49" hidden="1" x14ac:dyDescent="0.2">
      <c r="A5" s="671" t="s">
        <v>987</v>
      </c>
      <c r="B5" s="672">
        <v>844</v>
      </c>
      <c r="C5" s="673">
        <v>361</v>
      </c>
      <c r="D5" s="674">
        <v>836</v>
      </c>
      <c r="E5" s="673">
        <v>355</v>
      </c>
      <c r="F5" s="674">
        <v>870</v>
      </c>
      <c r="G5" s="673">
        <v>323</v>
      </c>
      <c r="H5" s="674">
        <v>1033</v>
      </c>
      <c r="I5" s="673">
        <v>358</v>
      </c>
      <c r="J5" s="674">
        <v>1114</v>
      </c>
      <c r="K5" s="674">
        <v>412</v>
      </c>
      <c r="L5" s="674">
        <v>1061</v>
      </c>
      <c r="M5" s="675">
        <v>412</v>
      </c>
      <c r="N5" s="674">
        <v>1093</v>
      </c>
      <c r="O5" s="675">
        <v>363</v>
      </c>
      <c r="P5" s="674">
        <v>1053</v>
      </c>
      <c r="Q5" s="675">
        <v>341</v>
      </c>
      <c r="R5" s="676">
        <v>1005</v>
      </c>
      <c r="S5" s="677">
        <v>363</v>
      </c>
      <c r="T5" s="676">
        <v>988</v>
      </c>
      <c r="U5" s="677">
        <v>287</v>
      </c>
      <c r="V5" s="676">
        <v>1134</v>
      </c>
      <c r="W5" s="677">
        <v>399</v>
      </c>
      <c r="X5" s="676">
        <v>1186</v>
      </c>
      <c r="Y5" s="677">
        <v>377</v>
      </c>
      <c r="Z5" s="676">
        <v>1457</v>
      </c>
      <c r="AA5" s="677">
        <v>473</v>
      </c>
      <c r="AB5" s="676">
        <v>1371</v>
      </c>
      <c r="AC5" s="677">
        <v>417</v>
      </c>
      <c r="AD5" s="676">
        <v>1104</v>
      </c>
      <c r="AE5" s="677">
        <v>309</v>
      </c>
      <c r="AF5" s="676">
        <v>1078</v>
      </c>
      <c r="AG5" s="677">
        <v>301</v>
      </c>
      <c r="AH5" s="676">
        <v>1021</v>
      </c>
      <c r="AI5" s="678">
        <v>300</v>
      </c>
      <c r="AJ5" s="679">
        <v>1067</v>
      </c>
      <c r="AK5" s="677">
        <v>240</v>
      </c>
      <c r="AL5" s="676">
        <v>942</v>
      </c>
      <c r="AM5" s="677">
        <v>246</v>
      </c>
      <c r="AN5" s="676">
        <v>866</v>
      </c>
      <c r="AO5" s="677">
        <v>243</v>
      </c>
      <c r="AP5" s="676">
        <v>627</v>
      </c>
      <c r="AQ5" s="677">
        <v>197</v>
      </c>
      <c r="AR5" s="676">
        <v>501</v>
      </c>
      <c r="AS5" s="677">
        <v>147</v>
      </c>
      <c r="AT5" s="676">
        <v>514</v>
      </c>
      <c r="AU5" s="680">
        <v>159</v>
      </c>
      <c r="AV5" s="4">
        <v>501</v>
      </c>
      <c r="AW5" s="4">
        <v>147</v>
      </c>
    </row>
    <row r="6" spans="1:49" hidden="1" x14ac:dyDescent="0.2">
      <c r="A6" s="681" t="s">
        <v>988</v>
      </c>
      <c r="B6" s="682">
        <v>1132</v>
      </c>
      <c r="C6" s="683">
        <v>418</v>
      </c>
      <c r="D6" s="684">
        <v>1140</v>
      </c>
      <c r="E6" s="683">
        <v>396</v>
      </c>
      <c r="F6" s="684">
        <v>1204</v>
      </c>
      <c r="G6" s="683">
        <v>386</v>
      </c>
      <c r="H6" s="684">
        <v>1555</v>
      </c>
      <c r="I6" s="683">
        <v>449</v>
      </c>
      <c r="J6" s="684">
        <v>1617</v>
      </c>
      <c r="K6" s="684">
        <v>423</v>
      </c>
      <c r="L6" s="684">
        <v>1403</v>
      </c>
      <c r="M6" s="685">
        <v>377</v>
      </c>
      <c r="N6" s="684">
        <v>1288</v>
      </c>
      <c r="O6" s="685">
        <v>392</v>
      </c>
      <c r="P6" s="684">
        <v>1065</v>
      </c>
      <c r="Q6" s="685">
        <v>242</v>
      </c>
      <c r="R6" s="686">
        <v>1085</v>
      </c>
      <c r="S6" s="687">
        <v>271</v>
      </c>
      <c r="T6" s="686">
        <v>1043</v>
      </c>
      <c r="U6" s="687">
        <v>223</v>
      </c>
      <c r="V6" s="686">
        <v>1065</v>
      </c>
      <c r="W6" s="687">
        <v>285</v>
      </c>
      <c r="X6" s="686">
        <v>1190</v>
      </c>
      <c r="Y6" s="687">
        <v>233</v>
      </c>
      <c r="Z6" s="686">
        <v>1152</v>
      </c>
      <c r="AA6" s="687">
        <v>221</v>
      </c>
      <c r="AB6" s="686">
        <v>1052</v>
      </c>
      <c r="AC6" s="687">
        <v>214</v>
      </c>
      <c r="AD6" s="686">
        <v>1023</v>
      </c>
      <c r="AE6" s="687">
        <v>166</v>
      </c>
      <c r="AF6" s="686">
        <v>1100</v>
      </c>
      <c r="AG6" s="687">
        <v>163</v>
      </c>
      <c r="AH6" s="686">
        <v>1152</v>
      </c>
      <c r="AI6" s="688">
        <v>271</v>
      </c>
      <c r="AJ6" s="689">
        <v>1032</v>
      </c>
      <c r="AK6" s="687">
        <v>193</v>
      </c>
      <c r="AL6" s="686">
        <v>846</v>
      </c>
      <c r="AM6" s="687">
        <v>140</v>
      </c>
      <c r="AN6" s="686">
        <v>791</v>
      </c>
      <c r="AO6" s="687">
        <v>130</v>
      </c>
      <c r="AP6" s="686">
        <v>806</v>
      </c>
      <c r="AQ6" s="687">
        <v>197</v>
      </c>
      <c r="AR6" s="686">
        <v>986</v>
      </c>
      <c r="AS6" s="687">
        <v>220</v>
      </c>
      <c r="AT6" s="686">
        <v>920</v>
      </c>
      <c r="AU6" s="690">
        <v>220</v>
      </c>
      <c r="AV6" s="4">
        <v>986</v>
      </c>
      <c r="AW6" s="4">
        <v>220</v>
      </c>
    </row>
    <row r="7" spans="1:49" hidden="1" x14ac:dyDescent="0.2">
      <c r="A7" s="691" t="s">
        <v>989</v>
      </c>
      <c r="B7" s="692">
        <v>589</v>
      </c>
      <c r="C7" s="683">
        <v>261</v>
      </c>
      <c r="D7" s="693">
        <v>737</v>
      </c>
      <c r="E7" s="683">
        <v>361</v>
      </c>
      <c r="F7" s="693">
        <v>798</v>
      </c>
      <c r="G7" s="683">
        <v>352</v>
      </c>
      <c r="H7" s="693">
        <v>1090</v>
      </c>
      <c r="I7" s="683">
        <v>435</v>
      </c>
      <c r="J7" s="693">
        <v>914</v>
      </c>
      <c r="K7" s="693">
        <v>359</v>
      </c>
      <c r="L7" s="693">
        <v>1017</v>
      </c>
      <c r="M7" s="685">
        <v>425</v>
      </c>
      <c r="N7" s="693">
        <v>1163</v>
      </c>
      <c r="O7" s="685">
        <v>511</v>
      </c>
      <c r="P7" s="693">
        <v>985</v>
      </c>
      <c r="Q7" s="685">
        <v>394</v>
      </c>
      <c r="R7" s="694">
        <v>838</v>
      </c>
      <c r="S7" s="687">
        <v>415</v>
      </c>
      <c r="T7" s="694">
        <v>742</v>
      </c>
      <c r="U7" s="687">
        <v>384</v>
      </c>
      <c r="V7" s="694">
        <v>801</v>
      </c>
      <c r="W7" s="687">
        <v>448</v>
      </c>
      <c r="X7" s="694">
        <v>718</v>
      </c>
      <c r="Y7" s="687">
        <v>344</v>
      </c>
      <c r="Z7" s="694">
        <v>800</v>
      </c>
      <c r="AA7" s="687">
        <v>388</v>
      </c>
      <c r="AB7" s="694">
        <v>670</v>
      </c>
      <c r="AC7" s="687">
        <v>310</v>
      </c>
      <c r="AD7" s="694">
        <v>767</v>
      </c>
      <c r="AE7" s="687">
        <v>353</v>
      </c>
      <c r="AF7" s="686">
        <v>1287</v>
      </c>
      <c r="AG7" s="687">
        <v>700</v>
      </c>
      <c r="AH7" s="686">
        <v>1439</v>
      </c>
      <c r="AI7" s="688">
        <v>948</v>
      </c>
      <c r="AJ7" s="689">
        <v>1489</v>
      </c>
      <c r="AK7" s="687">
        <v>962</v>
      </c>
      <c r="AL7" s="686">
        <v>1660</v>
      </c>
      <c r="AM7" s="687">
        <v>1125</v>
      </c>
      <c r="AN7" s="686">
        <v>1510</v>
      </c>
      <c r="AO7" s="687">
        <v>974</v>
      </c>
      <c r="AP7" s="686">
        <v>1530</v>
      </c>
      <c r="AQ7" s="687">
        <v>973</v>
      </c>
      <c r="AR7" s="686">
        <v>1581</v>
      </c>
      <c r="AS7" s="687">
        <v>1007</v>
      </c>
      <c r="AT7" s="686">
        <v>1844</v>
      </c>
      <c r="AU7" s="690">
        <v>1209</v>
      </c>
      <c r="AV7" s="4">
        <v>1581</v>
      </c>
      <c r="AW7" s="4">
        <v>1007</v>
      </c>
    </row>
    <row r="8" spans="1:49" hidden="1" x14ac:dyDescent="0.2">
      <c r="A8" s="691" t="s">
        <v>990</v>
      </c>
      <c r="B8" s="692">
        <v>667</v>
      </c>
      <c r="C8" s="683">
        <v>314</v>
      </c>
      <c r="D8" s="693">
        <v>645</v>
      </c>
      <c r="E8" s="683">
        <v>306</v>
      </c>
      <c r="F8" s="693">
        <v>561</v>
      </c>
      <c r="G8" s="683">
        <v>211</v>
      </c>
      <c r="H8" s="693">
        <v>599</v>
      </c>
      <c r="I8" s="683">
        <v>322</v>
      </c>
      <c r="J8" s="693">
        <v>605</v>
      </c>
      <c r="K8" s="693">
        <v>260</v>
      </c>
      <c r="L8" s="693">
        <v>435</v>
      </c>
      <c r="M8" s="685">
        <v>170</v>
      </c>
      <c r="N8" s="693">
        <v>323</v>
      </c>
      <c r="O8" s="685">
        <v>89</v>
      </c>
      <c r="P8" s="693">
        <v>267</v>
      </c>
      <c r="Q8" s="685">
        <v>83</v>
      </c>
      <c r="R8" s="694">
        <v>232</v>
      </c>
      <c r="S8" s="687">
        <v>83</v>
      </c>
      <c r="T8" s="694">
        <v>170</v>
      </c>
      <c r="U8" s="687">
        <v>51</v>
      </c>
      <c r="V8" s="694">
        <v>135</v>
      </c>
      <c r="W8" s="687">
        <v>57</v>
      </c>
      <c r="X8" s="694">
        <v>112</v>
      </c>
      <c r="Y8" s="687">
        <v>45</v>
      </c>
      <c r="Z8" s="694">
        <v>93</v>
      </c>
      <c r="AA8" s="687">
        <v>32</v>
      </c>
      <c r="AB8" s="694">
        <v>103</v>
      </c>
      <c r="AC8" s="687">
        <v>32</v>
      </c>
      <c r="AD8" s="694">
        <v>144</v>
      </c>
      <c r="AE8" s="687">
        <v>31</v>
      </c>
      <c r="AF8" s="694">
        <v>80</v>
      </c>
      <c r="AG8" s="687">
        <v>32</v>
      </c>
      <c r="AH8" s="694">
        <v>128</v>
      </c>
      <c r="AI8" s="688">
        <v>49</v>
      </c>
      <c r="AJ8" s="695">
        <v>109</v>
      </c>
      <c r="AK8" s="687">
        <v>27</v>
      </c>
      <c r="AL8" s="694">
        <v>98</v>
      </c>
      <c r="AM8" s="687">
        <v>54</v>
      </c>
      <c r="AN8" s="694">
        <v>70</v>
      </c>
      <c r="AO8" s="687">
        <v>37</v>
      </c>
      <c r="AP8" s="694">
        <v>41</v>
      </c>
      <c r="AQ8" s="687">
        <v>33</v>
      </c>
      <c r="AR8" s="694">
        <v>30</v>
      </c>
      <c r="AS8" s="687">
        <v>14</v>
      </c>
      <c r="AT8" s="694">
        <v>34</v>
      </c>
      <c r="AU8" s="690">
        <v>8</v>
      </c>
      <c r="AV8" s="4">
        <v>30</v>
      </c>
      <c r="AW8" s="4">
        <v>14</v>
      </c>
    </row>
    <row r="9" spans="1:49" hidden="1" x14ac:dyDescent="0.2">
      <c r="A9" s="691" t="s">
        <v>991</v>
      </c>
      <c r="B9" s="692">
        <v>352</v>
      </c>
      <c r="C9" s="683">
        <v>129</v>
      </c>
      <c r="D9" s="693">
        <v>542</v>
      </c>
      <c r="E9" s="683">
        <v>204</v>
      </c>
      <c r="F9" s="693">
        <v>513</v>
      </c>
      <c r="G9" s="683">
        <v>151</v>
      </c>
      <c r="H9" s="693">
        <v>832</v>
      </c>
      <c r="I9" s="683">
        <v>157</v>
      </c>
      <c r="J9" s="693">
        <v>846</v>
      </c>
      <c r="K9" s="693">
        <v>248</v>
      </c>
      <c r="L9" s="693">
        <v>712</v>
      </c>
      <c r="M9" s="685">
        <v>216</v>
      </c>
      <c r="N9" s="693">
        <v>652</v>
      </c>
      <c r="O9" s="685">
        <v>183</v>
      </c>
      <c r="P9" s="693">
        <v>868</v>
      </c>
      <c r="Q9" s="685">
        <v>195</v>
      </c>
      <c r="R9" s="694">
        <v>593</v>
      </c>
      <c r="S9" s="687">
        <v>174</v>
      </c>
      <c r="T9" s="694">
        <v>552</v>
      </c>
      <c r="U9" s="687">
        <v>137</v>
      </c>
      <c r="V9" s="694">
        <v>565</v>
      </c>
      <c r="W9" s="687">
        <v>148</v>
      </c>
      <c r="X9" s="694">
        <v>648</v>
      </c>
      <c r="Y9" s="687">
        <v>133</v>
      </c>
      <c r="Z9" s="694">
        <v>950</v>
      </c>
      <c r="AA9" s="687">
        <v>162</v>
      </c>
      <c r="AB9" s="694">
        <v>728</v>
      </c>
      <c r="AC9" s="687">
        <v>156</v>
      </c>
      <c r="AD9" s="694">
        <v>631</v>
      </c>
      <c r="AE9" s="687">
        <v>131</v>
      </c>
      <c r="AF9" s="694">
        <v>660</v>
      </c>
      <c r="AG9" s="687">
        <v>151</v>
      </c>
      <c r="AH9" s="694">
        <v>617</v>
      </c>
      <c r="AI9" s="688">
        <v>133</v>
      </c>
      <c r="AJ9" s="695">
        <v>529</v>
      </c>
      <c r="AK9" s="687">
        <v>108</v>
      </c>
      <c r="AL9" s="694">
        <v>411</v>
      </c>
      <c r="AM9" s="687">
        <v>89</v>
      </c>
      <c r="AN9" s="694">
        <v>376</v>
      </c>
      <c r="AO9" s="687">
        <v>91</v>
      </c>
      <c r="AP9" s="694">
        <v>195</v>
      </c>
      <c r="AQ9" s="687">
        <v>40</v>
      </c>
      <c r="AR9" s="694">
        <v>189</v>
      </c>
      <c r="AS9" s="687">
        <v>47</v>
      </c>
      <c r="AT9" s="694">
        <v>270</v>
      </c>
      <c r="AU9" s="690">
        <v>79</v>
      </c>
      <c r="AV9" s="4">
        <v>189</v>
      </c>
      <c r="AW9" s="4">
        <v>47</v>
      </c>
    </row>
    <row r="10" spans="1:49" hidden="1" x14ac:dyDescent="0.2">
      <c r="A10" s="691" t="s">
        <v>992</v>
      </c>
      <c r="B10" s="692">
        <v>115</v>
      </c>
      <c r="C10" s="683">
        <v>57</v>
      </c>
      <c r="D10" s="693">
        <v>145</v>
      </c>
      <c r="E10" s="683">
        <v>45</v>
      </c>
      <c r="F10" s="693">
        <v>146</v>
      </c>
      <c r="G10" s="683">
        <v>51</v>
      </c>
      <c r="H10" s="693">
        <v>119</v>
      </c>
      <c r="I10" s="683">
        <v>48</v>
      </c>
      <c r="J10" s="693">
        <v>124</v>
      </c>
      <c r="K10" s="693">
        <v>49</v>
      </c>
      <c r="L10" s="693">
        <v>133</v>
      </c>
      <c r="M10" s="685">
        <v>47</v>
      </c>
      <c r="N10" s="693">
        <v>142</v>
      </c>
      <c r="O10" s="685">
        <v>61</v>
      </c>
      <c r="P10" s="693">
        <v>154</v>
      </c>
      <c r="Q10" s="685">
        <v>55</v>
      </c>
      <c r="R10" s="694">
        <v>130</v>
      </c>
      <c r="S10" s="687">
        <v>39</v>
      </c>
      <c r="T10" s="694">
        <v>99</v>
      </c>
      <c r="U10" s="687">
        <v>32</v>
      </c>
      <c r="V10" s="694">
        <v>99</v>
      </c>
      <c r="W10" s="687">
        <v>38</v>
      </c>
      <c r="X10" s="694">
        <v>120</v>
      </c>
      <c r="Y10" s="687">
        <v>27</v>
      </c>
      <c r="Z10" s="694">
        <v>108</v>
      </c>
      <c r="AA10" s="687">
        <v>30</v>
      </c>
      <c r="AB10" s="694">
        <v>83</v>
      </c>
      <c r="AC10" s="687">
        <v>25</v>
      </c>
      <c r="AD10" s="694">
        <v>75</v>
      </c>
      <c r="AE10" s="687">
        <v>22</v>
      </c>
      <c r="AF10" s="694">
        <v>67</v>
      </c>
      <c r="AG10" s="687">
        <v>20</v>
      </c>
      <c r="AH10" s="694">
        <v>71</v>
      </c>
      <c r="AI10" s="688">
        <v>25</v>
      </c>
      <c r="AJ10" s="695">
        <v>60</v>
      </c>
      <c r="AK10" s="687">
        <v>21</v>
      </c>
      <c r="AL10" s="694">
        <v>55</v>
      </c>
      <c r="AM10" s="687">
        <v>15</v>
      </c>
      <c r="AN10" s="694">
        <v>40</v>
      </c>
      <c r="AO10" s="687">
        <v>15</v>
      </c>
      <c r="AP10" s="694">
        <v>30</v>
      </c>
      <c r="AQ10" s="687">
        <v>14</v>
      </c>
      <c r="AR10" s="694">
        <v>25</v>
      </c>
      <c r="AS10" s="687">
        <v>6</v>
      </c>
      <c r="AT10" s="694">
        <v>26</v>
      </c>
      <c r="AU10" s="690">
        <v>11</v>
      </c>
      <c r="AV10" s="4">
        <v>25</v>
      </c>
      <c r="AW10" s="4">
        <v>6</v>
      </c>
    </row>
    <row r="11" spans="1:49" hidden="1" x14ac:dyDescent="0.2">
      <c r="A11" s="691" t="s">
        <v>993</v>
      </c>
      <c r="B11" s="682">
        <v>694</v>
      </c>
      <c r="C11" s="683">
        <v>279</v>
      </c>
      <c r="D11" s="684">
        <v>693</v>
      </c>
      <c r="E11" s="683">
        <v>225</v>
      </c>
      <c r="F11" s="684">
        <v>767</v>
      </c>
      <c r="G11" s="683">
        <v>221</v>
      </c>
      <c r="H11" s="684">
        <v>798</v>
      </c>
      <c r="I11" s="683">
        <v>255</v>
      </c>
      <c r="J11" s="684">
        <v>961</v>
      </c>
      <c r="K11" s="693">
        <v>266</v>
      </c>
      <c r="L11" s="684">
        <v>878</v>
      </c>
      <c r="M11" s="685">
        <v>290</v>
      </c>
      <c r="N11" s="684">
        <v>886</v>
      </c>
      <c r="O11" s="685">
        <v>285</v>
      </c>
      <c r="P11" s="684">
        <v>971</v>
      </c>
      <c r="Q11" s="685">
        <v>335</v>
      </c>
      <c r="R11" s="686">
        <v>1016</v>
      </c>
      <c r="S11" s="687">
        <v>356</v>
      </c>
      <c r="T11" s="686">
        <v>1093</v>
      </c>
      <c r="U11" s="687">
        <v>395</v>
      </c>
      <c r="V11" s="686">
        <v>1052</v>
      </c>
      <c r="W11" s="687">
        <v>369</v>
      </c>
      <c r="X11" s="686">
        <v>994</v>
      </c>
      <c r="Y11" s="687">
        <v>285</v>
      </c>
      <c r="Z11" s="686">
        <v>847</v>
      </c>
      <c r="AA11" s="687">
        <v>254</v>
      </c>
      <c r="AB11" s="686">
        <v>708</v>
      </c>
      <c r="AC11" s="687">
        <v>218</v>
      </c>
      <c r="AD11" s="686">
        <v>536</v>
      </c>
      <c r="AE11" s="687">
        <v>151</v>
      </c>
      <c r="AF11" s="686">
        <v>667</v>
      </c>
      <c r="AG11" s="687">
        <v>175</v>
      </c>
      <c r="AH11" s="686">
        <v>658</v>
      </c>
      <c r="AI11" s="688">
        <v>190</v>
      </c>
      <c r="AJ11" s="689">
        <v>653</v>
      </c>
      <c r="AK11" s="687">
        <v>192</v>
      </c>
      <c r="AL11" s="686">
        <v>686</v>
      </c>
      <c r="AM11" s="687">
        <v>145</v>
      </c>
      <c r="AN11" s="686">
        <v>771</v>
      </c>
      <c r="AO11" s="687">
        <v>177</v>
      </c>
      <c r="AP11" s="686">
        <v>532</v>
      </c>
      <c r="AQ11" s="687">
        <v>163</v>
      </c>
      <c r="AR11" s="686">
        <v>487</v>
      </c>
      <c r="AS11" s="687">
        <v>128</v>
      </c>
      <c r="AT11" s="686">
        <v>574</v>
      </c>
      <c r="AU11" s="690">
        <v>156</v>
      </c>
      <c r="AV11" s="4">
        <v>487</v>
      </c>
      <c r="AW11" s="4">
        <v>128</v>
      </c>
    </row>
    <row r="12" spans="1:49" hidden="1" x14ac:dyDescent="0.2">
      <c r="A12" s="691" t="s">
        <v>994</v>
      </c>
      <c r="B12" s="682">
        <v>516</v>
      </c>
      <c r="C12" s="683">
        <v>219</v>
      </c>
      <c r="D12" s="684">
        <v>594</v>
      </c>
      <c r="E12" s="683">
        <v>193</v>
      </c>
      <c r="F12" s="684">
        <v>645</v>
      </c>
      <c r="G12" s="683">
        <v>236</v>
      </c>
      <c r="H12" s="684">
        <v>621</v>
      </c>
      <c r="I12" s="683">
        <v>212</v>
      </c>
      <c r="J12" s="684">
        <v>598</v>
      </c>
      <c r="K12" s="693">
        <v>284</v>
      </c>
      <c r="L12" s="684">
        <v>670</v>
      </c>
      <c r="M12" s="685">
        <v>332</v>
      </c>
      <c r="N12" s="684">
        <v>781</v>
      </c>
      <c r="O12" s="685">
        <v>195</v>
      </c>
      <c r="P12" s="684">
        <v>809</v>
      </c>
      <c r="Q12" s="685">
        <v>189</v>
      </c>
      <c r="R12" s="686">
        <v>838</v>
      </c>
      <c r="S12" s="687">
        <v>235</v>
      </c>
      <c r="T12" s="686">
        <v>1007</v>
      </c>
      <c r="U12" s="687">
        <v>212</v>
      </c>
      <c r="V12" s="686">
        <v>1295</v>
      </c>
      <c r="W12" s="687">
        <v>368</v>
      </c>
      <c r="X12" s="686">
        <v>1739</v>
      </c>
      <c r="Y12" s="687">
        <v>446</v>
      </c>
      <c r="Z12" s="686">
        <v>2134</v>
      </c>
      <c r="AA12" s="687">
        <v>445</v>
      </c>
      <c r="AB12" s="686">
        <v>1163</v>
      </c>
      <c r="AC12" s="687">
        <v>368</v>
      </c>
      <c r="AD12" s="686">
        <v>1143</v>
      </c>
      <c r="AE12" s="687">
        <v>397</v>
      </c>
      <c r="AF12" s="686">
        <v>1375</v>
      </c>
      <c r="AG12" s="687">
        <v>384</v>
      </c>
      <c r="AH12" s="686">
        <v>1293</v>
      </c>
      <c r="AI12" s="688">
        <v>270</v>
      </c>
      <c r="AJ12" s="689">
        <v>1120</v>
      </c>
      <c r="AK12" s="687">
        <v>250</v>
      </c>
      <c r="AL12" s="686">
        <v>1100</v>
      </c>
      <c r="AM12" s="687">
        <v>310</v>
      </c>
      <c r="AN12" s="686">
        <v>916</v>
      </c>
      <c r="AO12" s="687">
        <v>228</v>
      </c>
      <c r="AP12" s="686">
        <v>1093</v>
      </c>
      <c r="AQ12" s="687">
        <v>334</v>
      </c>
      <c r="AR12" s="686">
        <v>848</v>
      </c>
      <c r="AS12" s="687">
        <v>248</v>
      </c>
      <c r="AT12" s="686">
        <v>835</v>
      </c>
      <c r="AU12" s="690">
        <v>287</v>
      </c>
      <c r="AV12" s="4">
        <v>848</v>
      </c>
      <c r="AW12" s="4">
        <v>248</v>
      </c>
    </row>
    <row r="13" spans="1:49" hidden="1" x14ac:dyDescent="0.2">
      <c r="A13" s="696" t="s">
        <v>995</v>
      </c>
      <c r="B13" s="692">
        <v>615</v>
      </c>
      <c r="C13" s="683">
        <v>134</v>
      </c>
      <c r="D13" s="693">
        <v>1407</v>
      </c>
      <c r="E13" s="683">
        <v>276</v>
      </c>
      <c r="F13" s="693">
        <v>1223</v>
      </c>
      <c r="G13" s="683">
        <v>380</v>
      </c>
      <c r="H13" s="693">
        <v>1394</v>
      </c>
      <c r="I13" s="683">
        <v>256</v>
      </c>
      <c r="J13" s="693">
        <v>1659</v>
      </c>
      <c r="K13" s="693">
        <v>368</v>
      </c>
      <c r="L13" s="693">
        <v>888</v>
      </c>
      <c r="M13" s="685">
        <v>302</v>
      </c>
      <c r="N13" s="693">
        <v>967</v>
      </c>
      <c r="O13" s="685">
        <v>211</v>
      </c>
      <c r="P13" s="693">
        <v>632</v>
      </c>
      <c r="Q13" s="685">
        <v>181</v>
      </c>
      <c r="R13" s="694">
        <v>446</v>
      </c>
      <c r="S13" s="687">
        <v>87</v>
      </c>
      <c r="T13" s="694">
        <v>445</v>
      </c>
      <c r="U13" s="687">
        <v>62</v>
      </c>
      <c r="V13" s="694">
        <v>441</v>
      </c>
      <c r="W13" s="687">
        <v>46</v>
      </c>
      <c r="X13" s="694">
        <v>596</v>
      </c>
      <c r="Y13" s="687">
        <v>76</v>
      </c>
      <c r="Z13" s="694">
        <v>557</v>
      </c>
      <c r="AA13" s="687">
        <v>47</v>
      </c>
      <c r="AB13" s="694">
        <v>813</v>
      </c>
      <c r="AC13" s="687">
        <v>56</v>
      </c>
      <c r="AD13" s="694">
        <v>582</v>
      </c>
      <c r="AE13" s="687">
        <v>71</v>
      </c>
      <c r="AF13" s="694">
        <v>894</v>
      </c>
      <c r="AG13" s="687">
        <v>97</v>
      </c>
      <c r="AH13" s="694">
        <v>775</v>
      </c>
      <c r="AI13" s="688">
        <v>85</v>
      </c>
      <c r="AJ13" s="695">
        <v>974</v>
      </c>
      <c r="AK13" s="687">
        <v>132</v>
      </c>
      <c r="AL13" s="686">
        <v>1172</v>
      </c>
      <c r="AM13" s="687">
        <v>189</v>
      </c>
      <c r="AN13" s="686">
        <v>1134</v>
      </c>
      <c r="AO13" s="687">
        <v>287</v>
      </c>
      <c r="AP13" s="686">
        <v>1077</v>
      </c>
      <c r="AQ13" s="687">
        <v>206</v>
      </c>
      <c r="AR13" s="686">
        <v>994</v>
      </c>
      <c r="AS13" s="687">
        <v>222</v>
      </c>
      <c r="AT13" s="686">
        <v>681</v>
      </c>
      <c r="AU13" s="690">
        <v>178</v>
      </c>
      <c r="AV13" s="4">
        <v>994</v>
      </c>
      <c r="AW13" s="4">
        <v>222</v>
      </c>
    </row>
    <row r="14" spans="1:49" ht="13.5" hidden="1" thickBot="1" x14ac:dyDescent="0.25">
      <c r="A14" s="691" t="s">
        <v>996</v>
      </c>
      <c r="B14" s="682">
        <v>5470</v>
      </c>
      <c r="C14" s="697">
        <v>2365</v>
      </c>
      <c r="D14" s="698">
        <v>6532</v>
      </c>
      <c r="E14" s="697">
        <v>2664</v>
      </c>
      <c r="F14" s="698">
        <v>6140</v>
      </c>
      <c r="G14" s="697">
        <v>2408</v>
      </c>
      <c r="H14" s="698">
        <v>6380</v>
      </c>
      <c r="I14" s="697">
        <v>2340</v>
      </c>
      <c r="J14" s="698">
        <v>6647</v>
      </c>
      <c r="K14" s="698">
        <v>2500</v>
      </c>
      <c r="L14" s="698">
        <v>6610</v>
      </c>
      <c r="M14" s="685">
        <v>2620</v>
      </c>
      <c r="N14" s="698">
        <v>6936</v>
      </c>
      <c r="O14" s="685">
        <v>2603</v>
      </c>
      <c r="P14" s="698">
        <v>6596</v>
      </c>
      <c r="Q14" s="685">
        <v>2446</v>
      </c>
      <c r="R14" s="699">
        <v>6886</v>
      </c>
      <c r="S14" s="687">
        <v>2497</v>
      </c>
      <c r="T14" s="699">
        <v>6239</v>
      </c>
      <c r="U14" s="687">
        <v>2125</v>
      </c>
      <c r="V14" s="699">
        <v>6709</v>
      </c>
      <c r="W14" s="687">
        <v>2170</v>
      </c>
      <c r="X14" s="699">
        <v>7905</v>
      </c>
      <c r="Y14" s="687">
        <v>2643</v>
      </c>
      <c r="Z14" s="699">
        <v>7992</v>
      </c>
      <c r="AA14" s="687">
        <v>2346</v>
      </c>
      <c r="AB14" s="699">
        <v>6575</v>
      </c>
      <c r="AC14" s="687">
        <v>2232</v>
      </c>
      <c r="AD14" s="699">
        <v>5328</v>
      </c>
      <c r="AE14" s="687">
        <v>1581</v>
      </c>
      <c r="AF14" s="699">
        <v>5947</v>
      </c>
      <c r="AG14" s="687">
        <v>1723</v>
      </c>
      <c r="AH14" s="699">
        <v>5585</v>
      </c>
      <c r="AI14" s="688">
        <v>1697</v>
      </c>
      <c r="AJ14" s="700">
        <v>5380</v>
      </c>
      <c r="AK14" s="687">
        <v>1388</v>
      </c>
      <c r="AL14" s="699">
        <v>4511</v>
      </c>
      <c r="AM14" s="687">
        <v>1330</v>
      </c>
      <c r="AN14" s="699">
        <v>4641</v>
      </c>
      <c r="AO14" s="687">
        <v>1213</v>
      </c>
      <c r="AP14" s="699">
        <v>3902</v>
      </c>
      <c r="AQ14" s="687">
        <v>1233</v>
      </c>
      <c r="AR14" s="699">
        <v>4054</v>
      </c>
      <c r="AS14" s="687">
        <v>1163</v>
      </c>
      <c r="AT14" s="699">
        <v>4840</v>
      </c>
      <c r="AU14" s="690">
        <v>1405</v>
      </c>
      <c r="AV14" s="4">
        <v>4054</v>
      </c>
      <c r="AW14" s="4">
        <v>1163</v>
      </c>
    </row>
    <row r="15" spans="1:49" ht="13.5" hidden="1" thickBot="1" x14ac:dyDescent="0.25">
      <c r="A15" s="701" t="s">
        <v>911</v>
      </c>
      <c r="B15" s="702">
        <f t="shared" ref="B15:AC15" si="0">SUM(B5:B14)</f>
        <v>10994</v>
      </c>
      <c r="C15" s="703">
        <f t="shared" si="0"/>
        <v>4537</v>
      </c>
      <c r="D15" s="703">
        <f t="shared" si="0"/>
        <v>13271</v>
      </c>
      <c r="E15" s="703">
        <f t="shared" si="0"/>
        <v>5025</v>
      </c>
      <c r="F15" s="703">
        <f t="shared" si="0"/>
        <v>12867</v>
      </c>
      <c r="G15" s="703">
        <f t="shared" si="0"/>
        <v>4719</v>
      </c>
      <c r="H15" s="703">
        <f t="shared" si="0"/>
        <v>14421</v>
      </c>
      <c r="I15" s="703">
        <f t="shared" si="0"/>
        <v>4832</v>
      </c>
      <c r="J15" s="703">
        <f t="shared" si="0"/>
        <v>15085</v>
      </c>
      <c r="K15" s="703">
        <f t="shared" si="0"/>
        <v>5169</v>
      </c>
      <c r="L15" s="703">
        <f t="shared" si="0"/>
        <v>13807</v>
      </c>
      <c r="M15" s="704">
        <f t="shared" si="0"/>
        <v>5191</v>
      </c>
      <c r="N15" s="703">
        <f t="shared" si="0"/>
        <v>14231</v>
      </c>
      <c r="O15" s="704">
        <f t="shared" si="0"/>
        <v>4893</v>
      </c>
      <c r="P15" s="703">
        <f t="shared" si="0"/>
        <v>13400</v>
      </c>
      <c r="Q15" s="704">
        <f t="shared" si="0"/>
        <v>4461</v>
      </c>
      <c r="R15" s="705">
        <f t="shared" si="0"/>
        <v>13069</v>
      </c>
      <c r="S15" s="706">
        <f t="shared" si="0"/>
        <v>4520</v>
      </c>
      <c r="T15" s="705">
        <f t="shared" si="0"/>
        <v>12378</v>
      </c>
      <c r="U15" s="706">
        <f t="shared" si="0"/>
        <v>3908</v>
      </c>
      <c r="V15" s="705">
        <f t="shared" si="0"/>
        <v>13296</v>
      </c>
      <c r="W15" s="706">
        <f t="shared" si="0"/>
        <v>4328</v>
      </c>
      <c r="X15" s="705">
        <f t="shared" si="0"/>
        <v>15208</v>
      </c>
      <c r="Y15" s="706">
        <f t="shared" si="0"/>
        <v>4609</v>
      </c>
      <c r="Z15" s="705">
        <f>SUM(Z5:Z14)</f>
        <v>16090</v>
      </c>
      <c r="AA15" s="706">
        <f>SUM(AA5:AA14)</f>
        <v>4398</v>
      </c>
      <c r="AB15" s="705">
        <f t="shared" si="0"/>
        <v>13266</v>
      </c>
      <c r="AC15" s="706">
        <f t="shared" si="0"/>
        <v>4028</v>
      </c>
      <c r="AD15" s="705">
        <f>SUM(AD5:AD14)</f>
        <v>11333</v>
      </c>
      <c r="AE15" s="706">
        <f>SUM(AE5:AE14)</f>
        <v>3212</v>
      </c>
      <c r="AF15" s="705">
        <f>SUM(AF5:AF14)</f>
        <v>13155</v>
      </c>
      <c r="AG15" s="706">
        <f>SUM(AG5:AG14)</f>
        <v>3746</v>
      </c>
      <c r="AH15" s="705">
        <v>12739</v>
      </c>
      <c r="AI15" s="705">
        <v>3968</v>
      </c>
      <c r="AJ15" s="707">
        <f t="shared" ref="AJ15:AQ15" si="1">SUM(AJ5:AJ14)</f>
        <v>12413</v>
      </c>
      <c r="AK15" s="706">
        <f t="shared" si="1"/>
        <v>3513</v>
      </c>
      <c r="AL15" s="705">
        <f t="shared" si="1"/>
        <v>11481</v>
      </c>
      <c r="AM15" s="706">
        <f t="shared" si="1"/>
        <v>3643</v>
      </c>
      <c r="AN15" s="705">
        <f t="shared" si="1"/>
        <v>11115</v>
      </c>
      <c r="AO15" s="706">
        <f t="shared" si="1"/>
        <v>3395</v>
      </c>
      <c r="AP15" s="705">
        <f t="shared" si="1"/>
        <v>9833</v>
      </c>
      <c r="AQ15" s="706">
        <f t="shared" si="1"/>
        <v>3390</v>
      </c>
      <c r="AR15" s="705">
        <v>9695</v>
      </c>
      <c r="AS15" s="706">
        <v>3202</v>
      </c>
      <c r="AT15" s="705">
        <v>10538</v>
      </c>
      <c r="AU15" s="708">
        <v>3712</v>
      </c>
      <c r="AV15" s="4">
        <v>9695</v>
      </c>
      <c r="AW15" s="4">
        <v>3202</v>
      </c>
    </row>
    <row r="16" spans="1:49" hidden="1" x14ac:dyDescent="0.2"/>
    <row r="17" spans="1:47" hidden="1" x14ac:dyDescent="0.2"/>
    <row r="18" spans="1:47" hidden="1" x14ac:dyDescent="0.2"/>
    <row r="19" spans="1:47" hidden="1" x14ac:dyDescent="0.2"/>
    <row r="20" spans="1:47" x14ac:dyDescent="0.2">
      <c r="A20" s="709" t="s">
        <v>997</v>
      </c>
      <c r="B20" s="709"/>
      <c r="C20" s="709"/>
      <c r="D20" s="709"/>
      <c r="E20" s="709"/>
      <c r="F20" s="709"/>
      <c r="G20" s="709"/>
      <c r="H20" s="709"/>
      <c r="I20" s="709"/>
      <c r="J20" s="709"/>
      <c r="K20" s="709"/>
      <c r="L20" s="709"/>
      <c r="M20" s="709"/>
      <c r="N20" s="709"/>
      <c r="O20" s="709"/>
      <c r="P20" s="709"/>
      <c r="Q20" s="709"/>
      <c r="R20" s="709"/>
      <c r="S20" s="709"/>
      <c r="T20" s="709"/>
      <c r="U20" s="709"/>
      <c r="V20" s="709"/>
      <c r="W20" s="709"/>
      <c r="X20" s="709"/>
      <c r="Y20" s="709"/>
      <c r="Z20" s="709"/>
      <c r="AA20" s="709"/>
      <c r="AB20" s="709"/>
      <c r="AC20" s="709"/>
      <c r="AD20" s="709"/>
      <c r="AE20" s="709"/>
      <c r="AF20" s="709"/>
      <c r="AG20" s="709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7" ht="13.5" thickBot="1" x14ac:dyDescent="0.25">
      <c r="A21" s="710"/>
      <c r="B21" s="710"/>
      <c r="C21" s="710"/>
      <c r="D21" s="710"/>
      <c r="E21" s="710"/>
      <c r="F21" s="710"/>
      <c r="G21" s="710"/>
      <c r="H21" s="710"/>
      <c r="I21" s="710"/>
      <c r="J21" s="710"/>
      <c r="K21" s="710"/>
      <c r="L21" s="710"/>
      <c r="M21" s="710"/>
      <c r="N21" s="710"/>
      <c r="O21" s="710"/>
      <c r="P21" s="710"/>
      <c r="Q21" s="710"/>
      <c r="R21" s="710"/>
      <c r="S21" s="710"/>
      <c r="T21" s="710"/>
      <c r="U21" s="710"/>
      <c r="V21" s="710"/>
      <c r="W21" s="710"/>
      <c r="X21" s="710"/>
      <c r="Y21" s="710"/>
      <c r="Z21" s="710"/>
      <c r="AA21" s="710"/>
      <c r="AB21" s="710"/>
      <c r="AC21" s="710"/>
      <c r="AD21" s="710"/>
      <c r="AE21" s="710"/>
      <c r="AF21" s="710"/>
      <c r="AG21" s="710"/>
      <c r="AH21" s="711"/>
      <c r="AI21" s="711"/>
      <c r="AJ21" s="711"/>
      <c r="AK21" s="711"/>
      <c r="AL21" s="711"/>
      <c r="AM21" s="711"/>
      <c r="AN21" s="711"/>
      <c r="AO21" s="711"/>
      <c r="AP21" s="711"/>
      <c r="AQ21" s="711"/>
      <c r="AR21" s="711"/>
      <c r="AS21" s="711"/>
    </row>
    <row r="22" spans="1:47" x14ac:dyDescent="0.2">
      <c r="A22" s="1255" t="s">
        <v>998</v>
      </c>
      <c r="B22" s="1268" t="s">
        <v>499</v>
      </c>
      <c r="C22" s="1267"/>
      <c r="D22" s="1269" t="s">
        <v>500</v>
      </c>
      <c r="E22" s="1269"/>
      <c r="F22" s="1269" t="s">
        <v>501</v>
      </c>
      <c r="G22" s="1269"/>
      <c r="H22" s="1269" t="s">
        <v>502</v>
      </c>
      <c r="I22" s="1269"/>
      <c r="J22" s="1269" t="s">
        <v>503</v>
      </c>
      <c r="K22" s="1269"/>
      <c r="L22" s="1267" t="s">
        <v>504</v>
      </c>
      <c r="M22" s="1267"/>
      <c r="N22" s="1266" t="s">
        <v>505</v>
      </c>
      <c r="O22" s="1267"/>
      <c r="P22" s="1266" t="s">
        <v>506</v>
      </c>
      <c r="Q22" s="1267"/>
      <c r="R22" s="1266" t="s">
        <v>507</v>
      </c>
      <c r="S22" s="1267"/>
      <c r="T22" s="1266" t="s">
        <v>508</v>
      </c>
      <c r="U22" s="1267"/>
      <c r="V22" s="1266" t="s">
        <v>509</v>
      </c>
      <c r="W22" s="1267"/>
      <c r="X22" s="1266" t="s">
        <v>510</v>
      </c>
      <c r="Y22" s="1267"/>
      <c r="Z22" s="1270" t="s">
        <v>511</v>
      </c>
      <c r="AA22" s="1272"/>
      <c r="AB22" s="1270" t="s">
        <v>3</v>
      </c>
      <c r="AC22" s="1272"/>
      <c r="AD22" s="1270" t="s">
        <v>4</v>
      </c>
      <c r="AE22" s="1272"/>
      <c r="AF22" s="1270" t="s">
        <v>5</v>
      </c>
      <c r="AG22" s="1272"/>
      <c r="AH22" s="1270" t="s">
        <v>6</v>
      </c>
      <c r="AI22" s="1273"/>
      <c r="AJ22" s="1272" t="s">
        <v>7</v>
      </c>
      <c r="AK22" s="1272"/>
      <c r="AL22" s="1270" t="s">
        <v>8</v>
      </c>
      <c r="AM22" s="1272"/>
      <c r="AN22" s="1270" t="s">
        <v>9</v>
      </c>
      <c r="AO22" s="1272"/>
      <c r="AP22" s="1270" t="s">
        <v>10</v>
      </c>
      <c r="AQ22" s="1272"/>
      <c r="AR22" s="1270" t="s">
        <v>11</v>
      </c>
      <c r="AS22" s="1272"/>
      <c r="AT22" s="1270" t="s">
        <v>12</v>
      </c>
      <c r="AU22" s="1271"/>
    </row>
    <row r="23" spans="1:47" ht="13.5" thickBot="1" x14ac:dyDescent="0.25">
      <c r="A23" s="1256"/>
      <c r="B23" s="712" t="s">
        <v>13</v>
      </c>
      <c r="C23" s="659" t="s">
        <v>14</v>
      </c>
      <c r="D23" s="661" t="s">
        <v>13</v>
      </c>
      <c r="E23" s="661" t="s">
        <v>14</v>
      </c>
      <c r="F23" s="661" t="s">
        <v>13</v>
      </c>
      <c r="G23" s="661" t="s">
        <v>14</v>
      </c>
      <c r="H23" s="661" t="s">
        <v>13</v>
      </c>
      <c r="I23" s="661" t="s">
        <v>14</v>
      </c>
      <c r="J23" s="661" t="s">
        <v>13</v>
      </c>
      <c r="K23" s="661" t="s">
        <v>14</v>
      </c>
      <c r="L23" s="661" t="s">
        <v>13</v>
      </c>
      <c r="M23" s="661" t="s">
        <v>14</v>
      </c>
      <c r="N23" s="661" t="s">
        <v>13</v>
      </c>
      <c r="O23" s="661" t="s">
        <v>14</v>
      </c>
      <c r="P23" s="661" t="s">
        <v>13</v>
      </c>
      <c r="Q23" s="659" t="s">
        <v>14</v>
      </c>
      <c r="R23" s="661" t="s">
        <v>13</v>
      </c>
      <c r="S23" s="659" t="s">
        <v>14</v>
      </c>
      <c r="T23" s="661" t="s">
        <v>13</v>
      </c>
      <c r="U23" s="659" t="s">
        <v>14</v>
      </c>
      <c r="V23" s="661" t="s">
        <v>13</v>
      </c>
      <c r="W23" s="659" t="s">
        <v>14</v>
      </c>
      <c r="X23" s="661" t="s">
        <v>13</v>
      </c>
      <c r="Y23" s="659" t="s">
        <v>14</v>
      </c>
      <c r="Z23" s="666" t="s">
        <v>13</v>
      </c>
      <c r="AA23" s="665" t="s">
        <v>14</v>
      </c>
      <c r="AB23" s="666" t="s">
        <v>13</v>
      </c>
      <c r="AC23" s="665" t="s">
        <v>14</v>
      </c>
      <c r="AD23" s="666" t="s">
        <v>13</v>
      </c>
      <c r="AE23" s="665" t="s">
        <v>14</v>
      </c>
      <c r="AF23" s="666" t="s">
        <v>13</v>
      </c>
      <c r="AG23" s="665" t="s">
        <v>14</v>
      </c>
      <c r="AH23" s="666" t="s">
        <v>13</v>
      </c>
      <c r="AI23" s="666" t="s">
        <v>14</v>
      </c>
      <c r="AJ23" s="713" t="s">
        <v>13</v>
      </c>
      <c r="AK23" s="665" t="s">
        <v>14</v>
      </c>
      <c r="AL23" s="666" t="s">
        <v>13</v>
      </c>
      <c r="AM23" s="665" t="s">
        <v>14</v>
      </c>
      <c r="AN23" s="666" t="s">
        <v>13</v>
      </c>
      <c r="AO23" s="665" t="s">
        <v>14</v>
      </c>
      <c r="AP23" s="666" t="s">
        <v>13</v>
      </c>
      <c r="AQ23" s="665" t="s">
        <v>14</v>
      </c>
      <c r="AR23" s="666" t="s">
        <v>13</v>
      </c>
      <c r="AS23" s="665" t="s">
        <v>14</v>
      </c>
      <c r="AT23" s="666" t="s">
        <v>13</v>
      </c>
      <c r="AU23" s="669" t="s">
        <v>14</v>
      </c>
    </row>
    <row r="24" spans="1:47" x14ac:dyDescent="0.2">
      <c r="A24" s="671" t="s">
        <v>999</v>
      </c>
      <c r="B24" s="672">
        <v>844</v>
      </c>
      <c r="C24" s="673">
        <v>361</v>
      </c>
      <c r="D24" s="674">
        <f t="shared" ref="D24:AC33" si="2">D5</f>
        <v>836</v>
      </c>
      <c r="E24" s="673">
        <f t="shared" si="2"/>
        <v>355</v>
      </c>
      <c r="F24" s="674">
        <f t="shared" si="2"/>
        <v>870</v>
      </c>
      <c r="G24" s="673">
        <f t="shared" si="2"/>
        <v>323</v>
      </c>
      <c r="H24" s="674">
        <f t="shared" si="2"/>
        <v>1033</v>
      </c>
      <c r="I24" s="673">
        <f t="shared" si="2"/>
        <v>358</v>
      </c>
      <c r="J24" s="674">
        <f t="shared" si="2"/>
        <v>1114</v>
      </c>
      <c r="K24" s="674">
        <f t="shared" si="2"/>
        <v>412</v>
      </c>
      <c r="L24" s="674">
        <f t="shared" si="2"/>
        <v>1061</v>
      </c>
      <c r="M24" s="675">
        <f t="shared" si="2"/>
        <v>412</v>
      </c>
      <c r="N24" s="674">
        <f t="shared" si="2"/>
        <v>1093</v>
      </c>
      <c r="O24" s="675">
        <f t="shared" si="2"/>
        <v>363</v>
      </c>
      <c r="P24" s="674">
        <f t="shared" si="2"/>
        <v>1053</v>
      </c>
      <c r="Q24" s="675">
        <f t="shared" si="2"/>
        <v>341</v>
      </c>
      <c r="R24" s="676">
        <f t="shared" si="2"/>
        <v>1005</v>
      </c>
      <c r="S24" s="677">
        <f t="shared" si="2"/>
        <v>363</v>
      </c>
      <c r="T24" s="676">
        <f t="shared" si="2"/>
        <v>988</v>
      </c>
      <c r="U24" s="677">
        <f t="shared" si="2"/>
        <v>287</v>
      </c>
      <c r="V24" s="676">
        <f t="shared" si="2"/>
        <v>1134</v>
      </c>
      <c r="W24" s="677">
        <f t="shared" si="2"/>
        <v>399</v>
      </c>
      <c r="X24" s="676">
        <f t="shared" si="2"/>
        <v>1186</v>
      </c>
      <c r="Y24" s="677">
        <f t="shared" si="2"/>
        <v>377</v>
      </c>
      <c r="Z24" s="676">
        <f t="shared" si="2"/>
        <v>1457</v>
      </c>
      <c r="AA24" s="677">
        <f t="shared" si="2"/>
        <v>473</v>
      </c>
      <c r="AB24" s="676">
        <f t="shared" si="2"/>
        <v>1371</v>
      </c>
      <c r="AC24" s="677">
        <f t="shared" si="2"/>
        <v>417</v>
      </c>
      <c r="AD24" s="676">
        <v>1104</v>
      </c>
      <c r="AE24" s="677">
        <v>309</v>
      </c>
      <c r="AF24" s="676">
        <v>1078</v>
      </c>
      <c r="AG24" s="677">
        <v>301</v>
      </c>
      <c r="AH24" s="676">
        <v>1021</v>
      </c>
      <c r="AI24" s="678">
        <v>300</v>
      </c>
      <c r="AJ24" s="679">
        <v>1067</v>
      </c>
      <c r="AK24" s="677">
        <v>240</v>
      </c>
      <c r="AL24" s="676">
        <v>942</v>
      </c>
      <c r="AM24" s="677">
        <v>246</v>
      </c>
      <c r="AN24" s="676">
        <f t="shared" ref="AN24:AO33" si="3">AN5</f>
        <v>866</v>
      </c>
      <c r="AO24" s="677">
        <f t="shared" si="3"/>
        <v>243</v>
      </c>
      <c r="AP24" s="676">
        <v>627</v>
      </c>
      <c r="AQ24" s="677">
        <v>197</v>
      </c>
      <c r="AR24" s="676">
        <v>501</v>
      </c>
      <c r="AS24" s="677">
        <v>147</v>
      </c>
      <c r="AT24" s="676">
        <v>514</v>
      </c>
      <c r="AU24" s="680">
        <v>159</v>
      </c>
    </row>
    <row r="25" spans="1:47" x14ac:dyDescent="0.2">
      <c r="A25" s="681" t="s">
        <v>1000</v>
      </c>
      <c r="B25" s="682">
        <v>1132</v>
      </c>
      <c r="C25" s="683">
        <v>418</v>
      </c>
      <c r="D25" s="684">
        <f t="shared" si="2"/>
        <v>1140</v>
      </c>
      <c r="E25" s="683">
        <f t="shared" si="2"/>
        <v>396</v>
      </c>
      <c r="F25" s="684">
        <f t="shared" si="2"/>
        <v>1204</v>
      </c>
      <c r="G25" s="683">
        <f t="shared" si="2"/>
        <v>386</v>
      </c>
      <c r="H25" s="684">
        <f t="shared" si="2"/>
        <v>1555</v>
      </c>
      <c r="I25" s="683">
        <f t="shared" si="2"/>
        <v>449</v>
      </c>
      <c r="J25" s="684">
        <f t="shared" si="2"/>
        <v>1617</v>
      </c>
      <c r="K25" s="684">
        <f t="shared" si="2"/>
        <v>423</v>
      </c>
      <c r="L25" s="684">
        <f t="shared" si="2"/>
        <v>1403</v>
      </c>
      <c r="M25" s="685">
        <f t="shared" si="2"/>
        <v>377</v>
      </c>
      <c r="N25" s="684">
        <f t="shared" si="2"/>
        <v>1288</v>
      </c>
      <c r="O25" s="685">
        <f t="shared" si="2"/>
        <v>392</v>
      </c>
      <c r="P25" s="684">
        <f t="shared" si="2"/>
        <v>1065</v>
      </c>
      <c r="Q25" s="685">
        <f t="shared" si="2"/>
        <v>242</v>
      </c>
      <c r="R25" s="686">
        <f t="shared" si="2"/>
        <v>1085</v>
      </c>
      <c r="S25" s="687">
        <f t="shared" si="2"/>
        <v>271</v>
      </c>
      <c r="T25" s="686">
        <f t="shared" si="2"/>
        <v>1043</v>
      </c>
      <c r="U25" s="687">
        <f t="shared" si="2"/>
        <v>223</v>
      </c>
      <c r="V25" s="686">
        <f t="shared" si="2"/>
        <v>1065</v>
      </c>
      <c r="W25" s="687">
        <f t="shared" si="2"/>
        <v>285</v>
      </c>
      <c r="X25" s="686">
        <f t="shared" si="2"/>
        <v>1190</v>
      </c>
      <c r="Y25" s="687">
        <f t="shared" si="2"/>
        <v>233</v>
      </c>
      <c r="Z25" s="686">
        <f t="shared" si="2"/>
        <v>1152</v>
      </c>
      <c r="AA25" s="687">
        <f t="shared" si="2"/>
        <v>221</v>
      </c>
      <c r="AB25" s="686">
        <f t="shared" si="2"/>
        <v>1052</v>
      </c>
      <c r="AC25" s="687">
        <f t="shared" si="2"/>
        <v>214</v>
      </c>
      <c r="AD25" s="686">
        <v>1023</v>
      </c>
      <c r="AE25" s="687">
        <v>166</v>
      </c>
      <c r="AF25" s="686">
        <v>1100</v>
      </c>
      <c r="AG25" s="687">
        <v>163</v>
      </c>
      <c r="AH25" s="686">
        <v>1152</v>
      </c>
      <c r="AI25" s="688">
        <v>271</v>
      </c>
      <c r="AJ25" s="689">
        <v>1032</v>
      </c>
      <c r="AK25" s="687">
        <v>193</v>
      </c>
      <c r="AL25" s="686">
        <v>846</v>
      </c>
      <c r="AM25" s="687">
        <v>140</v>
      </c>
      <c r="AN25" s="686">
        <f t="shared" si="3"/>
        <v>791</v>
      </c>
      <c r="AO25" s="687">
        <f t="shared" si="3"/>
        <v>130</v>
      </c>
      <c r="AP25" s="686">
        <v>806</v>
      </c>
      <c r="AQ25" s="687">
        <v>197</v>
      </c>
      <c r="AR25" s="686">
        <v>986</v>
      </c>
      <c r="AS25" s="687">
        <v>220</v>
      </c>
      <c r="AT25" s="686">
        <v>920</v>
      </c>
      <c r="AU25" s="690">
        <v>220</v>
      </c>
    </row>
    <row r="26" spans="1:47" x14ac:dyDescent="0.2">
      <c r="A26" s="691" t="s">
        <v>1001</v>
      </c>
      <c r="B26" s="692">
        <v>589</v>
      </c>
      <c r="C26" s="683">
        <v>261</v>
      </c>
      <c r="D26" s="684">
        <f t="shared" si="2"/>
        <v>737</v>
      </c>
      <c r="E26" s="683">
        <f t="shared" si="2"/>
        <v>361</v>
      </c>
      <c r="F26" s="684">
        <f t="shared" si="2"/>
        <v>798</v>
      </c>
      <c r="G26" s="683">
        <f t="shared" si="2"/>
        <v>352</v>
      </c>
      <c r="H26" s="684">
        <f t="shared" si="2"/>
        <v>1090</v>
      </c>
      <c r="I26" s="683">
        <f t="shared" si="2"/>
        <v>435</v>
      </c>
      <c r="J26" s="684">
        <f t="shared" si="2"/>
        <v>914</v>
      </c>
      <c r="K26" s="684">
        <f t="shared" si="2"/>
        <v>359</v>
      </c>
      <c r="L26" s="684">
        <f t="shared" si="2"/>
        <v>1017</v>
      </c>
      <c r="M26" s="685">
        <f t="shared" si="2"/>
        <v>425</v>
      </c>
      <c r="N26" s="684">
        <f t="shared" si="2"/>
        <v>1163</v>
      </c>
      <c r="O26" s="685">
        <f t="shared" si="2"/>
        <v>511</v>
      </c>
      <c r="P26" s="684">
        <f t="shared" si="2"/>
        <v>985</v>
      </c>
      <c r="Q26" s="685">
        <f t="shared" si="2"/>
        <v>394</v>
      </c>
      <c r="R26" s="686">
        <f t="shared" si="2"/>
        <v>838</v>
      </c>
      <c r="S26" s="687">
        <f t="shared" si="2"/>
        <v>415</v>
      </c>
      <c r="T26" s="686">
        <f t="shared" si="2"/>
        <v>742</v>
      </c>
      <c r="U26" s="687">
        <f t="shared" si="2"/>
        <v>384</v>
      </c>
      <c r="V26" s="686">
        <f t="shared" si="2"/>
        <v>801</v>
      </c>
      <c r="W26" s="687">
        <f t="shared" si="2"/>
        <v>448</v>
      </c>
      <c r="X26" s="686">
        <f t="shared" si="2"/>
        <v>718</v>
      </c>
      <c r="Y26" s="687">
        <f t="shared" si="2"/>
        <v>344</v>
      </c>
      <c r="Z26" s="686">
        <f t="shared" si="2"/>
        <v>800</v>
      </c>
      <c r="AA26" s="687">
        <f t="shared" si="2"/>
        <v>388</v>
      </c>
      <c r="AB26" s="686">
        <f t="shared" si="2"/>
        <v>670</v>
      </c>
      <c r="AC26" s="687">
        <f t="shared" si="2"/>
        <v>310</v>
      </c>
      <c r="AD26" s="694">
        <v>767</v>
      </c>
      <c r="AE26" s="687">
        <v>353</v>
      </c>
      <c r="AF26" s="686">
        <v>1287</v>
      </c>
      <c r="AG26" s="687">
        <v>700</v>
      </c>
      <c r="AH26" s="686">
        <v>1439</v>
      </c>
      <c r="AI26" s="688">
        <v>948</v>
      </c>
      <c r="AJ26" s="689">
        <v>1489</v>
      </c>
      <c r="AK26" s="687">
        <v>962</v>
      </c>
      <c r="AL26" s="686">
        <v>1660</v>
      </c>
      <c r="AM26" s="687">
        <v>1125</v>
      </c>
      <c r="AN26" s="686">
        <f t="shared" si="3"/>
        <v>1510</v>
      </c>
      <c r="AO26" s="687">
        <f t="shared" si="3"/>
        <v>974</v>
      </c>
      <c r="AP26" s="686">
        <v>1530</v>
      </c>
      <c r="AQ26" s="687">
        <v>973</v>
      </c>
      <c r="AR26" s="686">
        <v>1581</v>
      </c>
      <c r="AS26" s="687">
        <v>1007</v>
      </c>
      <c r="AT26" s="686">
        <v>1844</v>
      </c>
      <c r="AU26" s="690">
        <v>1209</v>
      </c>
    </row>
    <row r="27" spans="1:47" x14ac:dyDescent="0.2">
      <c r="A27" s="691" t="s">
        <v>1002</v>
      </c>
      <c r="B27" s="692">
        <v>667</v>
      </c>
      <c r="C27" s="683">
        <v>314</v>
      </c>
      <c r="D27" s="684">
        <f t="shared" si="2"/>
        <v>645</v>
      </c>
      <c r="E27" s="683">
        <f t="shared" si="2"/>
        <v>306</v>
      </c>
      <c r="F27" s="684">
        <f t="shared" si="2"/>
        <v>561</v>
      </c>
      <c r="G27" s="683">
        <f t="shared" si="2"/>
        <v>211</v>
      </c>
      <c r="H27" s="684">
        <f t="shared" si="2"/>
        <v>599</v>
      </c>
      <c r="I27" s="683">
        <f t="shared" si="2"/>
        <v>322</v>
      </c>
      <c r="J27" s="684">
        <f t="shared" si="2"/>
        <v>605</v>
      </c>
      <c r="K27" s="684">
        <f t="shared" si="2"/>
        <v>260</v>
      </c>
      <c r="L27" s="684">
        <f t="shared" si="2"/>
        <v>435</v>
      </c>
      <c r="M27" s="685">
        <f t="shared" si="2"/>
        <v>170</v>
      </c>
      <c r="N27" s="684">
        <f t="shared" si="2"/>
        <v>323</v>
      </c>
      <c r="O27" s="685">
        <f t="shared" si="2"/>
        <v>89</v>
      </c>
      <c r="P27" s="684">
        <f t="shared" si="2"/>
        <v>267</v>
      </c>
      <c r="Q27" s="685">
        <f t="shared" si="2"/>
        <v>83</v>
      </c>
      <c r="R27" s="686">
        <f t="shared" si="2"/>
        <v>232</v>
      </c>
      <c r="S27" s="687">
        <f t="shared" si="2"/>
        <v>83</v>
      </c>
      <c r="T27" s="686">
        <f t="shared" si="2"/>
        <v>170</v>
      </c>
      <c r="U27" s="687">
        <f t="shared" si="2"/>
        <v>51</v>
      </c>
      <c r="V27" s="686">
        <f t="shared" si="2"/>
        <v>135</v>
      </c>
      <c r="W27" s="687">
        <f t="shared" si="2"/>
        <v>57</v>
      </c>
      <c r="X27" s="686">
        <f t="shared" si="2"/>
        <v>112</v>
      </c>
      <c r="Y27" s="687">
        <f t="shared" si="2"/>
        <v>45</v>
      </c>
      <c r="Z27" s="686">
        <f t="shared" si="2"/>
        <v>93</v>
      </c>
      <c r="AA27" s="687">
        <f t="shared" si="2"/>
        <v>32</v>
      </c>
      <c r="AB27" s="686">
        <f t="shared" si="2"/>
        <v>103</v>
      </c>
      <c r="AC27" s="687">
        <f t="shared" si="2"/>
        <v>32</v>
      </c>
      <c r="AD27" s="694">
        <v>144</v>
      </c>
      <c r="AE27" s="687">
        <v>31</v>
      </c>
      <c r="AF27" s="694">
        <v>80</v>
      </c>
      <c r="AG27" s="687">
        <v>32</v>
      </c>
      <c r="AH27" s="694">
        <v>128</v>
      </c>
      <c r="AI27" s="688">
        <v>49</v>
      </c>
      <c r="AJ27" s="695">
        <v>109</v>
      </c>
      <c r="AK27" s="687">
        <v>27</v>
      </c>
      <c r="AL27" s="694">
        <v>98</v>
      </c>
      <c r="AM27" s="687">
        <v>54</v>
      </c>
      <c r="AN27" s="686">
        <f t="shared" si="3"/>
        <v>70</v>
      </c>
      <c r="AO27" s="687">
        <f t="shared" si="3"/>
        <v>37</v>
      </c>
      <c r="AP27" s="694">
        <v>41</v>
      </c>
      <c r="AQ27" s="687">
        <v>33</v>
      </c>
      <c r="AR27" s="694">
        <v>30</v>
      </c>
      <c r="AS27" s="687">
        <v>14</v>
      </c>
      <c r="AT27" s="694">
        <v>34</v>
      </c>
      <c r="AU27" s="690">
        <v>8</v>
      </c>
    </row>
    <row r="28" spans="1:47" x14ac:dyDescent="0.2">
      <c r="A28" s="691" t="s">
        <v>1003</v>
      </c>
      <c r="B28" s="692">
        <v>352</v>
      </c>
      <c r="C28" s="683">
        <v>129</v>
      </c>
      <c r="D28" s="684">
        <f t="shared" si="2"/>
        <v>542</v>
      </c>
      <c r="E28" s="683">
        <f t="shared" si="2"/>
        <v>204</v>
      </c>
      <c r="F28" s="684">
        <f t="shared" si="2"/>
        <v>513</v>
      </c>
      <c r="G28" s="683">
        <f t="shared" si="2"/>
        <v>151</v>
      </c>
      <c r="H28" s="684">
        <f t="shared" si="2"/>
        <v>832</v>
      </c>
      <c r="I28" s="683">
        <f t="shared" si="2"/>
        <v>157</v>
      </c>
      <c r="J28" s="684">
        <f t="shared" si="2"/>
        <v>846</v>
      </c>
      <c r="K28" s="684">
        <f t="shared" si="2"/>
        <v>248</v>
      </c>
      <c r="L28" s="684">
        <f t="shared" si="2"/>
        <v>712</v>
      </c>
      <c r="M28" s="685">
        <f t="shared" si="2"/>
        <v>216</v>
      </c>
      <c r="N28" s="684">
        <f t="shared" si="2"/>
        <v>652</v>
      </c>
      <c r="O28" s="685">
        <f t="shared" si="2"/>
        <v>183</v>
      </c>
      <c r="P28" s="684">
        <f t="shared" si="2"/>
        <v>868</v>
      </c>
      <c r="Q28" s="685">
        <f t="shared" si="2"/>
        <v>195</v>
      </c>
      <c r="R28" s="686">
        <f t="shared" si="2"/>
        <v>593</v>
      </c>
      <c r="S28" s="687">
        <f t="shared" si="2"/>
        <v>174</v>
      </c>
      <c r="T28" s="686">
        <f t="shared" si="2"/>
        <v>552</v>
      </c>
      <c r="U28" s="687">
        <f t="shared" si="2"/>
        <v>137</v>
      </c>
      <c r="V28" s="686">
        <f t="shared" si="2"/>
        <v>565</v>
      </c>
      <c r="W28" s="687">
        <f t="shared" si="2"/>
        <v>148</v>
      </c>
      <c r="X28" s="686">
        <f t="shared" si="2"/>
        <v>648</v>
      </c>
      <c r="Y28" s="687">
        <f t="shared" si="2"/>
        <v>133</v>
      </c>
      <c r="Z28" s="686">
        <f t="shared" si="2"/>
        <v>950</v>
      </c>
      <c r="AA28" s="687">
        <f t="shared" si="2"/>
        <v>162</v>
      </c>
      <c r="AB28" s="686">
        <f t="shared" si="2"/>
        <v>728</v>
      </c>
      <c r="AC28" s="687">
        <f t="shared" si="2"/>
        <v>156</v>
      </c>
      <c r="AD28" s="694">
        <v>631</v>
      </c>
      <c r="AE28" s="687">
        <v>131</v>
      </c>
      <c r="AF28" s="694">
        <v>660</v>
      </c>
      <c r="AG28" s="687">
        <v>151</v>
      </c>
      <c r="AH28" s="694">
        <v>617</v>
      </c>
      <c r="AI28" s="688">
        <v>133</v>
      </c>
      <c r="AJ28" s="695">
        <v>529</v>
      </c>
      <c r="AK28" s="687">
        <v>108</v>
      </c>
      <c r="AL28" s="694">
        <v>411</v>
      </c>
      <c r="AM28" s="687">
        <v>89</v>
      </c>
      <c r="AN28" s="686">
        <f t="shared" si="3"/>
        <v>376</v>
      </c>
      <c r="AO28" s="687">
        <f t="shared" si="3"/>
        <v>91</v>
      </c>
      <c r="AP28" s="694">
        <v>195</v>
      </c>
      <c r="AQ28" s="687">
        <v>40</v>
      </c>
      <c r="AR28" s="694">
        <v>189</v>
      </c>
      <c r="AS28" s="687">
        <v>47</v>
      </c>
      <c r="AT28" s="694">
        <v>270</v>
      </c>
      <c r="AU28" s="690">
        <v>79</v>
      </c>
    </row>
    <row r="29" spans="1:47" x14ac:dyDescent="0.2">
      <c r="A29" s="691" t="s">
        <v>1004</v>
      </c>
      <c r="B29" s="692">
        <v>115</v>
      </c>
      <c r="C29" s="683">
        <v>57</v>
      </c>
      <c r="D29" s="684">
        <f t="shared" si="2"/>
        <v>145</v>
      </c>
      <c r="E29" s="683">
        <f t="shared" si="2"/>
        <v>45</v>
      </c>
      <c r="F29" s="684">
        <f t="shared" si="2"/>
        <v>146</v>
      </c>
      <c r="G29" s="683">
        <f t="shared" si="2"/>
        <v>51</v>
      </c>
      <c r="H29" s="684">
        <f t="shared" si="2"/>
        <v>119</v>
      </c>
      <c r="I29" s="683">
        <f t="shared" si="2"/>
        <v>48</v>
      </c>
      <c r="J29" s="684">
        <f t="shared" si="2"/>
        <v>124</v>
      </c>
      <c r="K29" s="684">
        <f t="shared" si="2"/>
        <v>49</v>
      </c>
      <c r="L29" s="684">
        <f t="shared" si="2"/>
        <v>133</v>
      </c>
      <c r="M29" s="685">
        <f t="shared" si="2"/>
        <v>47</v>
      </c>
      <c r="N29" s="684">
        <f t="shared" si="2"/>
        <v>142</v>
      </c>
      <c r="O29" s="685">
        <f t="shared" si="2"/>
        <v>61</v>
      </c>
      <c r="P29" s="684">
        <f t="shared" si="2"/>
        <v>154</v>
      </c>
      <c r="Q29" s="685">
        <f t="shared" si="2"/>
        <v>55</v>
      </c>
      <c r="R29" s="686">
        <f t="shared" si="2"/>
        <v>130</v>
      </c>
      <c r="S29" s="687">
        <f t="shared" si="2"/>
        <v>39</v>
      </c>
      <c r="T29" s="686">
        <f t="shared" si="2"/>
        <v>99</v>
      </c>
      <c r="U29" s="687">
        <f t="shared" si="2"/>
        <v>32</v>
      </c>
      <c r="V29" s="686">
        <f t="shared" si="2"/>
        <v>99</v>
      </c>
      <c r="W29" s="687">
        <f t="shared" si="2"/>
        <v>38</v>
      </c>
      <c r="X29" s="686">
        <f t="shared" si="2"/>
        <v>120</v>
      </c>
      <c r="Y29" s="687">
        <f t="shared" si="2"/>
        <v>27</v>
      </c>
      <c r="Z29" s="686">
        <f t="shared" si="2"/>
        <v>108</v>
      </c>
      <c r="AA29" s="687">
        <f t="shared" si="2"/>
        <v>30</v>
      </c>
      <c r="AB29" s="686">
        <f t="shared" si="2"/>
        <v>83</v>
      </c>
      <c r="AC29" s="687">
        <f t="shared" si="2"/>
        <v>25</v>
      </c>
      <c r="AD29" s="694">
        <v>75</v>
      </c>
      <c r="AE29" s="687">
        <v>22</v>
      </c>
      <c r="AF29" s="694">
        <v>67</v>
      </c>
      <c r="AG29" s="687">
        <v>20</v>
      </c>
      <c r="AH29" s="694">
        <v>71</v>
      </c>
      <c r="AI29" s="688">
        <v>25</v>
      </c>
      <c r="AJ29" s="695">
        <v>60</v>
      </c>
      <c r="AK29" s="687">
        <v>21</v>
      </c>
      <c r="AL29" s="694">
        <v>55</v>
      </c>
      <c r="AM29" s="687">
        <v>15</v>
      </c>
      <c r="AN29" s="686">
        <f t="shared" si="3"/>
        <v>40</v>
      </c>
      <c r="AO29" s="687">
        <f t="shared" si="3"/>
        <v>15</v>
      </c>
      <c r="AP29" s="694">
        <v>30</v>
      </c>
      <c r="AQ29" s="687">
        <v>14</v>
      </c>
      <c r="AR29" s="694">
        <v>25</v>
      </c>
      <c r="AS29" s="687">
        <v>6</v>
      </c>
      <c r="AT29" s="694">
        <v>26</v>
      </c>
      <c r="AU29" s="690">
        <v>11</v>
      </c>
    </row>
    <row r="30" spans="1:47" x14ac:dyDescent="0.2">
      <c r="A30" s="691" t="s">
        <v>1005</v>
      </c>
      <c r="B30" s="682">
        <v>694</v>
      </c>
      <c r="C30" s="683">
        <v>279</v>
      </c>
      <c r="D30" s="684">
        <f t="shared" si="2"/>
        <v>693</v>
      </c>
      <c r="E30" s="683">
        <f t="shared" si="2"/>
        <v>225</v>
      </c>
      <c r="F30" s="684">
        <f t="shared" si="2"/>
        <v>767</v>
      </c>
      <c r="G30" s="683">
        <f t="shared" si="2"/>
        <v>221</v>
      </c>
      <c r="H30" s="684">
        <f t="shared" si="2"/>
        <v>798</v>
      </c>
      <c r="I30" s="683">
        <f t="shared" si="2"/>
        <v>255</v>
      </c>
      <c r="J30" s="684">
        <f t="shared" si="2"/>
        <v>961</v>
      </c>
      <c r="K30" s="684">
        <f t="shared" si="2"/>
        <v>266</v>
      </c>
      <c r="L30" s="684">
        <f t="shared" si="2"/>
        <v>878</v>
      </c>
      <c r="M30" s="685">
        <f t="shared" si="2"/>
        <v>290</v>
      </c>
      <c r="N30" s="684">
        <f t="shared" si="2"/>
        <v>886</v>
      </c>
      <c r="O30" s="685">
        <f t="shared" si="2"/>
        <v>285</v>
      </c>
      <c r="P30" s="684">
        <f t="shared" si="2"/>
        <v>971</v>
      </c>
      <c r="Q30" s="685">
        <f t="shared" si="2"/>
        <v>335</v>
      </c>
      <c r="R30" s="686">
        <f t="shared" si="2"/>
        <v>1016</v>
      </c>
      <c r="S30" s="687">
        <f t="shared" si="2"/>
        <v>356</v>
      </c>
      <c r="T30" s="686">
        <f t="shared" si="2"/>
        <v>1093</v>
      </c>
      <c r="U30" s="687">
        <f t="shared" si="2"/>
        <v>395</v>
      </c>
      <c r="V30" s="686">
        <f t="shared" si="2"/>
        <v>1052</v>
      </c>
      <c r="W30" s="687">
        <f t="shared" si="2"/>
        <v>369</v>
      </c>
      <c r="X30" s="686">
        <f t="shared" si="2"/>
        <v>994</v>
      </c>
      <c r="Y30" s="687">
        <f t="shared" si="2"/>
        <v>285</v>
      </c>
      <c r="Z30" s="686">
        <f t="shared" si="2"/>
        <v>847</v>
      </c>
      <c r="AA30" s="687">
        <f t="shared" si="2"/>
        <v>254</v>
      </c>
      <c r="AB30" s="686">
        <f t="shared" si="2"/>
        <v>708</v>
      </c>
      <c r="AC30" s="687">
        <f t="shared" si="2"/>
        <v>218</v>
      </c>
      <c r="AD30" s="686">
        <v>536</v>
      </c>
      <c r="AE30" s="687">
        <v>151</v>
      </c>
      <c r="AF30" s="686">
        <v>667</v>
      </c>
      <c r="AG30" s="687">
        <v>175</v>
      </c>
      <c r="AH30" s="686">
        <v>658</v>
      </c>
      <c r="AI30" s="688">
        <v>190</v>
      </c>
      <c r="AJ30" s="689">
        <v>653</v>
      </c>
      <c r="AK30" s="687">
        <v>192</v>
      </c>
      <c r="AL30" s="686">
        <v>686</v>
      </c>
      <c r="AM30" s="687">
        <v>145</v>
      </c>
      <c r="AN30" s="686">
        <f t="shared" si="3"/>
        <v>771</v>
      </c>
      <c r="AO30" s="687">
        <f t="shared" si="3"/>
        <v>177</v>
      </c>
      <c r="AP30" s="686">
        <v>532</v>
      </c>
      <c r="AQ30" s="687">
        <v>163</v>
      </c>
      <c r="AR30" s="686">
        <v>487</v>
      </c>
      <c r="AS30" s="687">
        <v>128</v>
      </c>
      <c r="AT30" s="686">
        <v>574</v>
      </c>
      <c r="AU30" s="690">
        <v>156</v>
      </c>
    </row>
    <row r="31" spans="1:47" x14ac:dyDescent="0.2">
      <c r="A31" s="691" t="s">
        <v>1006</v>
      </c>
      <c r="B31" s="682">
        <v>516</v>
      </c>
      <c r="C31" s="683">
        <v>219</v>
      </c>
      <c r="D31" s="684">
        <f t="shared" si="2"/>
        <v>594</v>
      </c>
      <c r="E31" s="683">
        <f t="shared" si="2"/>
        <v>193</v>
      </c>
      <c r="F31" s="684">
        <f t="shared" si="2"/>
        <v>645</v>
      </c>
      <c r="G31" s="683">
        <f t="shared" si="2"/>
        <v>236</v>
      </c>
      <c r="H31" s="684">
        <f t="shared" si="2"/>
        <v>621</v>
      </c>
      <c r="I31" s="683">
        <f t="shared" si="2"/>
        <v>212</v>
      </c>
      <c r="J31" s="684">
        <f t="shared" si="2"/>
        <v>598</v>
      </c>
      <c r="K31" s="684">
        <f t="shared" si="2"/>
        <v>284</v>
      </c>
      <c r="L31" s="684">
        <f t="shared" si="2"/>
        <v>670</v>
      </c>
      <c r="M31" s="685">
        <f t="shared" si="2"/>
        <v>332</v>
      </c>
      <c r="N31" s="684">
        <f t="shared" si="2"/>
        <v>781</v>
      </c>
      <c r="O31" s="685">
        <f t="shared" si="2"/>
        <v>195</v>
      </c>
      <c r="P31" s="684">
        <f t="shared" si="2"/>
        <v>809</v>
      </c>
      <c r="Q31" s="685">
        <f t="shared" si="2"/>
        <v>189</v>
      </c>
      <c r="R31" s="686">
        <f t="shared" si="2"/>
        <v>838</v>
      </c>
      <c r="S31" s="687">
        <f t="shared" si="2"/>
        <v>235</v>
      </c>
      <c r="T31" s="686">
        <f t="shared" si="2"/>
        <v>1007</v>
      </c>
      <c r="U31" s="687">
        <f t="shared" si="2"/>
        <v>212</v>
      </c>
      <c r="V31" s="686">
        <f t="shared" si="2"/>
        <v>1295</v>
      </c>
      <c r="W31" s="687">
        <f t="shared" si="2"/>
        <v>368</v>
      </c>
      <c r="X31" s="686">
        <f t="shared" si="2"/>
        <v>1739</v>
      </c>
      <c r="Y31" s="687">
        <f t="shared" si="2"/>
        <v>446</v>
      </c>
      <c r="Z31" s="686">
        <f t="shared" si="2"/>
        <v>2134</v>
      </c>
      <c r="AA31" s="687">
        <f t="shared" si="2"/>
        <v>445</v>
      </c>
      <c r="AB31" s="686">
        <f t="shared" si="2"/>
        <v>1163</v>
      </c>
      <c r="AC31" s="687">
        <f t="shared" si="2"/>
        <v>368</v>
      </c>
      <c r="AD31" s="686">
        <v>1143</v>
      </c>
      <c r="AE31" s="687">
        <v>397</v>
      </c>
      <c r="AF31" s="686">
        <v>1375</v>
      </c>
      <c r="AG31" s="687">
        <v>384</v>
      </c>
      <c r="AH31" s="686">
        <v>1293</v>
      </c>
      <c r="AI31" s="688">
        <v>270</v>
      </c>
      <c r="AJ31" s="689">
        <v>1120</v>
      </c>
      <c r="AK31" s="687">
        <v>250</v>
      </c>
      <c r="AL31" s="686">
        <v>1100</v>
      </c>
      <c r="AM31" s="687">
        <v>310</v>
      </c>
      <c r="AN31" s="686">
        <f t="shared" si="3"/>
        <v>916</v>
      </c>
      <c r="AO31" s="687">
        <f t="shared" si="3"/>
        <v>228</v>
      </c>
      <c r="AP31" s="686">
        <v>1093</v>
      </c>
      <c r="AQ31" s="687">
        <v>334</v>
      </c>
      <c r="AR31" s="686">
        <v>848</v>
      </c>
      <c r="AS31" s="687">
        <v>248</v>
      </c>
      <c r="AT31" s="686">
        <v>835</v>
      </c>
      <c r="AU31" s="690">
        <v>287</v>
      </c>
    </row>
    <row r="32" spans="1:47" x14ac:dyDescent="0.2">
      <c r="A32" s="696" t="s">
        <v>1007</v>
      </c>
      <c r="B32" s="692">
        <v>615</v>
      </c>
      <c r="C32" s="683">
        <v>134</v>
      </c>
      <c r="D32" s="684">
        <f t="shared" si="2"/>
        <v>1407</v>
      </c>
      <c r="E32" s="683">
        <f t="shared" si="2"/>
        <v>276</v>
      </c>
      <c r="F32" s="684">
        <f t="shared" si="2"/>
        <v>1223</v>
      </c>
      <c r="G32" s="683">
        <f t="shared" si="2"/>
        <v>380</v>
      </c>
      <c r="H32" s="684">
        <f t="shared" si="2"/>
        <v>1394</v>
      </c>
      <c r="I32" s="683">
        <f t="shared" si="2"/>
        <v>256</v>
      </c>
      <c r="J32" s="684">
        <f t="shared" si="2"/>
        <v>1659</v>
      </c>
      <c r="K32" s="684">
        <f t="shared" si="2"/>
        <v>368</v>
      </c>
      <c r="L32" s="684">
        <f t="shared" si="2"/>
        <v>888</v>
      </c>
      <c r="M32" s="685">
        <f t="shared" si="2"/>
        <v>302</v>
      </c>
      <c r="N32" s="684">
        <f t="shared" si="2"/>
        <v>967</v>
      </c>
      <c r="O32" s="685">
        <f t="shared" si="2"/>
        <v>211</v>
      </c>
      <c r="P32" s="684">
        <f t="shared" si="2"/>
        <v>632</v>
      </c>
      <c r="Q32" s="685">
        <f t="shared" si="2"/>
        <v>181</v>
      </c>
      <c r="R32" s="686">
        <f t="shared" si="2"/>
        <v>446</v>
      </c>
      <c r="S32" s="687">
        <f t="shared" si="2"/>
        <v>87</v>
      </c>
      <c r="T32" s="686">
        <f t="shared" si="2"/>
        <v>445</v>
      </c>
      <c r="U32" s="687">
        <f t="shared" si="2"/>
        <v>62</v>
      </c>
      <c r="V32" s="686">
        <f t="shared" si="2"/>
        <v>441</v>
      </c>
      <c r="W32" s="687">
        <f t="shared" si="2"/>
        <v>46</v>
      </c>
      <c r="X32" s="686">
        <f t="shared" si="2"/>
        <v>596</v>
      </c>
      <c r="Y32" s="687">
        <f t="shared" si="2"/>
        <v>76</v>
      </c>
      <c r="Z32" s="686">
        <f t="shared" si="2"/>
        <v>557</v>
      </c>
      <c r="AA32" s="687">
        <f t="shared" si="2"/>
        <v>47</v>
      </c>
      <c r="AB32" s="686">
        <f t="shared" si="2"/>
        <v>813</v>
      </c>
      <c r="AC32" s="687">
        <f t="shared" si="2"/>
        <v>56</v>
      </c>
      <c r="AD32" s="694">
        <v>582</v>
      </c>
      <c r="AE32" s="687">
        <v>71</v>
      </c>
      <c r="AF32" s="694">
        <v>894</v>
      </c>
      <c r="AG32" s="687">
        <v>97</v>
      </c>
      <c r="AH32" s="694">
        <v>775</v>
      </c>
      <c r="AI32" s="688">
        <v>85</v>
      </c>
      <c r="AJ32" s="695">
        <v>974</v>
      </c>
      <c r="AK32" s="687">
        <v>132</v>
      </c>
      <c r="AL32" s="686">
        <v>1172</v>
      </c>
      <c r="AM32" s="687">
        <v>189</v>
      </c>
      <c r="AN32" s="686">
        <f t="shared" si="3"/>
        <v>1134</v>
      </c>
      <c r="AO32" s="687">
        <f t="shared" si="3"/>
        <v>287</v>
      </c>
      <c r="AP32" s="686">
        <v>1077</v>
      </c>
      <c r="AQ32" s="687">
        <v>206</v>
      </c>
      <c r="AR32" s="686">
        <v>994</v>
      </c>
      <c r="AS32" s="687">
        <v>222</v>
      </c>
      <c r="AT32" s="686">
        <v>681</v>
      </c>
      <c r="AU32" s="690">
        <v>178</v>
      </c>
    </row>
    <row r="33" spans="1:47" ht="13.5" thickBot="1" x14ac:dyDescent="0.25">
      <c r="A33" s="691" t="s">
        <v>1008</v>
      </c>
      <c r="B33" s="682">
        <v>5470</v>
      </c>
      <c r="C33" s="697">
        <v>2365</v>
      </c>
      <c r="D33" s="698">
        <f t="shared" si="2"/>
        <v>6532</v>
      </c>
      <c r="E33" s="697">
        <f t="shared" si="2"/>
        <v>2664</v>
      </c>
      <c r="F33" s="698">
        <f t="shared" si="2"/>
        <v>6140</v>
      </c>
      <c r="G33" s="697">
        <f t="shared" si="2"/>
        <v>2408</v>
      </c>
      <c r="H33" s="698">
        <f t="shared" si="2"/>
        <v>6380</v>
      </c>
      <c r="I33" s="697">
        <f t="shared" si="2"/>
        <v>2340</v>
      </c>
      <c r="J33" s="698">
        <f t="shared" si="2"/>
        <v>6647</v>
      </c>
      <c r="K33" s="698">
        <f t="shared" si="2"/>
        <v>2500</v>
      </c>
      <c r="L33" s="698">
        <f t="shared" si="2"/>
        <v>6610</v>
      </c>
      <c r="M33" s="685">
        <f t="shared" si="2"/>
        <v>2620</v>
      </c>
      <c r="N33" s="698">
        <f t="shared" si="2"/>
        <v>6936</v>
      </c>
      <c r="O33" s="685">
        <f t="shared" si="2"/>
        <v>2603</v>
      </c>
      <c r="P33" s="698">
        <f t="shared" si="2"/>
        <v>6596</v>
      </c>
      <c r="Q33" s="685">
        <f t="shared" si="2"/>
        <v>2446</v>
      </c>
      <c r="R33" s="699">
        <f t="shared" si="2"/>
        <v>6886</v>
      </c>
      <c r="S33" s="687">
        <f t="shared" si="2"/>
        <v>2497</v>
      </c>
      <c r="T33" s="699">
        <f t="shared" si="2"/>
        <v>6239</v>
      </c>
      <c r="U33" s="687">
        <f t="shared" si="2"/>
        <v>2125</v>
      </c>
      <c r="V33" s="699">
        <f t="shared" si="2"/>
        <v>6709</v>
      </c>
      <c r="W33" s="687">
        <f t="shared" si="2"/>
        <v>2170</v>
      </c>
      <c r="X33" s="699">
        <f t="shared" si="2"/>
        <v>7905</v>
      </c>
      <c r="Y33" s="687">
        <f t="shared" ref="Y33:AC33" si="4">Y14</f>
        <v>2643</v>
      </c>
      <c r="Z33" s="699">
        <f t="shared" si="4"/>
        <v>7992</v>
      </c>
      <c r="AA33" s="687">
        <f t="shared" si="4"/>
        <v>2346</v>
      </c>
      <c r="AB33" s="699">
        <f t="shared" si="4"/>
        <v>6575</v>
      </c>
      <c r="AC33" s="687">
        <f t="shared" si="4"/>
        <v>2232</v>
      </c>
      <c r="AD33" s="699">
        <v>5328</v>
      </c>
      <c r="AE33" s="687">
        <v>1581</v>
      </c>
      <c r="AF33" s="699">
        <v>5947</v>
      </c>
      <c r="AG33" s="687">
        <v>1723</v>
      </c>
      <c r="AH33" s="699">
        <v>5585</v>
      </c>
      <c r="AI33" s="688">
        <v>1697</v>
      </c>
      <c r="AJ33" s="700">
        <v>5380</v>
      </c>
      <c r="AK33" s="687">
        <v>1388</v>
      </c>
      <c r="AL33" s="699">
        <v>4511</v>
      </c>
      <c r="AM33" s="687">
        <v>1330</v>
      </c>
      <c r="AN33" s="699">
        <f t="shared" si="3"/>
        <v>4641</v>
      </c>
      <c r="AO33" s="687">
        <f t="shared" si="3"/>
        <v>1213</v>
      </c>
      <c r="AP33" s="699">
        <v>3902</v>
      </c>
      <c r="AQ33" s="687">
        <v>1233</v>
      </c>
      <c r="AR33" s="699">
        <v>4054</v>
      </c>
      <c r="AS33" s="687">
        <v>1163</v>
      </c>
      <c r="AT33" s="699">
        <v>4840</v>
      </c>
      <c r="AU33" s="690">
        <v>1405</v>
      </c>
    </row>
    <row r="34" spans="1:47" ht="13.5" thickBot="1" x14ac:dyDescent="0.25">
      <c r="A34" s="701" t="s">
        <v>491</v>
      </c>
      <c r="B34" s="702">
        <f t="shared" ref="B34:AC34" si="5">SUM(B24:B33)</f>
        <v>10994</v>
      </c>
      <c r="C34" s="703">
        <f t="shared" si="5"/>
        <v>4537</v>
      </c>
      <c r="D34" s="703">
        <f t="shared" si="5"/>
        <v>13271</v>
      </c>
      <c r="E34" s="703">
        <f t="shared" si="5"/>
        <v>5025</v>
      </c>
      <c r="F34" s="703">
        <f t="shared" si="5"/>
        <v>12867</v>
      </c>
      <c r="G34" s="703">
        <f t="shared" si="5"/>
        <v>4719</v>
      </c>
      <c r="H34" s="703">
        <f t="shared" si="5"/>
        <v>14421</v>
      </c>
      <c r="I34" s="703">
        <f t="shared" si="5"/>
        <v>4832</v>
      </c>
      <c r="J34" s="703">
        <f t="shared" si="5"/>
        <v>15085</v>
      </c>
      <c r="K34" s="703">
        <f t="shared" si="5"/>
        <v>5169</v>
      </c>
      <c r="L34" s="703">
        <f t="shared" si="5"/>
        <v>13807</v>
      </c>
      <c r="M34" s="704">
        <f t="shared" si="5"/>
        <v>5191</v>
      </c>
      <c r="N34" s="703">
        <f t="shared" si="5"/>
        <v>14231</v>
      </c>
      <c r="O34" s="704">
        <f t="shared" si="5"/>
        <v>4893</v>
      </c>
      <c r="P34" s="703">
        <f t="shared" si="5"/>
        <v>13400</v>
      </c>
      <c r="Q34" s="704">
        <f t="shared" si="5"/>
        <v>4461</v>
      </c>
      <c r="R34" s="705">
        <f t="shared" si="5"/>
        <v>13069</v>
      </c>
      <c r="S34" s="706">
        <f t="shared" si="5"/>
        <v>4520</v>
      </c>
      <c r="T34" s="705">
        <f t="shared" si="5"/>
        <v>12378</v>
      </c>
      <c r="U34" s="706">
        <f t="shared" si="5"/>
        <v>3908</v>
      </c>
      <c r="V34" s="705">
        <f t="shared" si="5"/>
        <v>13296</v>
      </c>
      <c r="W34" s="706">
        <f t="shared" si="5"/>
        <v>4328</v>
      </c>
      <c r="X34" s="705">
        <f t="shared" si="5"/>
        <v>15208</v>
      </c>
      <c r="Y34" s="706">
        <f t="shared" si="5"/>
        <v>4609</v>
      </c>
      <c r="Z34" s="705">
        <f>SUM(Z24:Z33)</f>
        <v>16090</v>
      </c>
      <c r="AA34" s="706">
        <f>SUM(AA24:AA33)</f>
        <v>4398</v>
      </c>
      <c r="AB34" s="705">
        <f t="shared" si="5"/>
        <v>13266</v>
      </c>
      <c r="AC34" s="706">
        <f t="shared" si="5"/>
        <v>4028</v>
      </c>
      <c r="AD34" s="705">
        <f>SUM(AD24:AD33)</f>
        <v>11333</v>
      </c>
      <c r="AE34" s="706">
        <f>SUM(AE24:AE33)</f>
        <v>3212</v>
      </c>
      <c r="AF34" s="705">
        <f>SUM(AF24:AF33)</f>
        <v>13155</v>
      </c>
      <c r="AG34" s="706">
        <f>SUM(AG24:AG33)</f>
        <v>3746</v>
      </c>
      <c r="AH34" s="705">
        <v>12739</v>
      </c>
      <c r="AI34" s="705">
        <v>3968</v>
      </c>
      <c r="AJ34" s="707">
        <f t="shared" ref="AJ34:AQ34" si="6">SUM(AJ24:AJ33)</f>
        <v>12413</v>
      </c>
      <c r="AK34" s="706">
        <f t="shared" si="6"/>
        <v>3513</v>
      </c>
      <c r="AL34" s="705">
        <f t="shared" si="6"/>
        <v>11481</v>
      </c>
      <c r="AM34" s="706">
        <f t="shared" si="6"/>
        <v>3643</v>
      </c>
      <c r="AN34" s="705">
        <f t="shared" si="6"/>
        <v>11115</v>
      </c>
      <c r="AO34" s="706">
        <f t="shared" si="6"/>
        <v>3395</v>
      </c>
      <c r="AP34" s="705">
        <f t="shared" si="6"/>
        <v>9833</v>
      </c>
      <c r="AQ34" s="706">
        <f t="shared" si="6"/>
        <v>3390</v>
      </c>
      <c r="AR34" s="705">
        <v>9695</v>
      </c>
      <c r="AS34" s="706">
        <v>3202</v>
      </c>
      <c r="AT34" s="705">
        <v>10538</v>
      </c>
      <c r="AU34" s="708">
        <v>3712</v>
      </c>
    </row>
  </sheetData>
  <mergeCells count="48">
    <mergeCell ref="AT22:AU22"/>
    <mergeCell ref="X22:Y22"/>
    <mergeCell ref="Z22:AA22"/>
    <mergeCell ref="AB22:AC22"/>
    <mergeCell ref="AD22:AE22"/>
    <mergeCell ref="AF22:AG22"/>
    <mergeCell ref="AH22:AI22"/>
    <mergeCell ref="AJ22:AK22"/>
    <mergeCell ref="AL22:AM22"/>
    <mergeCell ref="AN22:AO22"/>
    <mergeCell ref="AP22:AQ22"/>
    <mergeCell ref="AR22:AS22"/>
    <mergeCell ref="V22:W22"/>
    <mergeCell ref="A22:A23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AT3:AU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V3:W3"/>
    <mergeCell ref="A3:A4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ageMargins left="0.75" right="0.75" top="1" bottom="1" header="0.5" footer="0.5"/>
  <pageSetup paperSize="9" scale="7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75"/>
  <sheetViews>
    <sheetView topLeftCell="A31" workbookViewId="0">
      <selection activeCell="AH66" sqref="AH66"/>
    </sheetView>
  </sheetViews>
  <sheetFormatPr defaultRowHeight="12.75" x14ac:dyDescent="0.2"/>
  <cols>
    <col min="1" max="1" width="15.5703125" style="401" customWidth="1"/>
    <col min="2" max="13" width="6.85546875" style="401" hidden="1" customWidth="1"/>
    <col min="14" max="14" width="6.28515625" style="401" hidden="1" customWidth="1"/>
    <col min="15" max="15" width="6.5703125" style="401" hidden="1" customWidth="1"/>
    <col min="16" max="16" width="6.28515625" style="401" hidden="1" customWidth="1"/>
    <col min="17" max="17" width="7" style="401" hidden="1" customWidth="1"/>
    <col min="18" max="18" width="6.28515625" style="401" hidden="1" customWidth="1"/>
    <col min="19" max="19" width="6.5703125" style="401" hidden="1" customWidth="1"/>
    <col min="20" max="20" width="6.28515625" style="401" hidden="1" customWidth="1"/>
    <col min="21" max="21" width="6.5703125" style="401" hidden="1" customWidth="1"/>
    <col min="22" max="22" width="5.85546875" style="401" hidden="1" customWidth="1"/>
    <col min="23" max="23" width="6" style="401" hidden="1" customWidth="1"/>
    <col min="24" max="24" width="6.28515625" style="401" hidden="1" customWidth="1"/>
    <col min="25" max="27" width="6.5703125" style="401" hidden="1" customWidth="1"/>
    <col min="28" max="47" width="6.28515625" style="401" customWidth="1"/>
    <col min="48" max="49" width="6.140625" style="401" customWidth="1"/>
    <col min="50" max="50" width="12.28515625" style="401" customWidth="1"/>
    <col min="51" max="51" width="11.85546875" style="401" customWidth="1"/>
    <col min="52" max="60" width="6.140625" style="401" customWidth="1"/>
    <col min="61" max="61" width="6.5703125" style="401" customWidth="1"/>
    <col min="62" max="62" width="6.7109375" style="401" customWidth="1"/>
    <col min="63" max="63" width="7.140625" style="401" customWidth="1"/>
    <col min="64" max="66" width="7.42578125" style="401" customWidth="1"/>
    <col min="67" max="67" width="6.85546875" style="401" customWidth="1"/>
    <col min="68" max="68" width="6.5703125" style="401" customWidth="1"/>
    <col min="69" max="69" width="8.7109375" style="401" customWidth="1"/>
    <col min="70" max="70" width="8.28515625" style="401" customWidth="1"/>
    <col min="71" max="256" width="9.140625" style="401"/>
    <col min="257" max="257" width="18.28515625" style="401" customWidth="1"/>
    <col min="258" max="283" width="0" style="401" hidden="1" customWidth="1"/>
    <col min="284" max="291" width="6.5703125" style="401" customWidth="1"/>
    <col min="292" max="292" width="6.85546875" style="401" customWidth="1"/>
    <col min="293" max="293" width="6.7109375" style="401" customWidth="1"/>
    <col min="294" max="294" width="6.85546875" style="401" customWidth="1"/>
    <col min="295" max="295" width="6.7109375" style="401" customWidth="1"/>
    <col min="296" max="296" width="6.85546875" style="401" customWidth="1"/>
    <col min="297" max="297" width="6.7109375" style="401" customWidth="1"/>
    <col min="298" max="298" width="6.140625" style="401" customWidth="1"/>
    <col min="299" max="301" width="7.42578125" style="401" customWidth="1"/>
    <col min="302" max="302" width="6.140625" style="401" customWidth="1"/>
    <col min="303" max="303" width="7" style="401" customWidth="1"/>
    <col min="304" max="305" width="6.140625" style="401" customWidth="1"/>
    <col min="306" max="306" width="12.28515625" style="401" customWidth="1"/>
    <col min="307" max="307" width="11.85546875" style="401" customWidth="1"/>
    <col min="308" max="316" width="6.140625" style="401" customWidth="1"/>
    <col min="317" max="317" width="6.5703125" style="401" customWidth="1"/>
    <col min="318" max="318" width="6.7109375" style="401" customWidth="1"/>
    <col min="319" max="319" width="7.140625" style="401" customWidth="1"/>
    <col min="320" max="322" width="7.42578125" style="401" customWidth="1"/>
    <col min="323" max="323" width="6.85546875" style="401" customWidth="1"/>
    <col min="324" max="324" width="6.5703125" style="401" customWidth="1"/>
    <col min="325" max="325" width="8.7109375" style="401" customWidth="1"/>
    <col min="326" max="326" width="8.28515625" style="401" customWidth="1"/>
    <col min="327" max="512" width="9.140625" style="401"/>
    <col min="513" max="513" width="18.28515625" style="401" customWidth="1"/>
    <col min="514" max="539" width="0" style="401" hidden="1" customWidth="1"/>
    <col min="540" max="547" width="6.5703125" style="401" customWidth="1"/>
    <col min="548" max="548" width="6.85546875" style="401" customWidth="1"/>
    <col min="549" max="549" width="6.7109375" style="401" customWidth="1"/>
    <col min="550" max="550" width="6.85546875" style="401" customWidth="1"/>
    <col min="551" max="551" width="6.7109375" style="401" customWidth="1"/>
    <col min="552" max="552" width="6.85546875" style="401" customWidth="1"/>
    <col min="553" max="553" width="6.7109375" style="401" customWidth="1"/>
    <col min="554" max="554" width="6.140625" style="401" customWidth="1"/>
    <col min="555" max="557" width="7.42578125" style="401" customWidth="1"/>
    <col min="558" max="558" width="6.140625" style="401" customWidth="1"/>
    <col min="559" max="559" width="7" style="401" customWidth="1"/>
    <col min="560" max="561" width="6.140625" style="401" customWidth="1"/>
    <col min="562" max="562" width="12.28515625" style="401" customWidth="1"/>
    <col min="563" max="563" width="11.85546875" style="401" customWidth="1"/>
    <col min="564" max="572" width="6.140625" style="401" customWidth="1"/>
    <col min="573" max="573" width="6.5703125" style="401" customWidth="1"/>
    <col min="574" max="574" width="6.7109375" style="401" customWidth="1"/>
    <col min="575" max="575" width="7.140625" style="401" customWidth="1"/>
    <col min="576" max="578" width="7.42578125" style="401" customWidth="1"/>
    <col min="579" max="579" width="6.85546875" style="401" customWidth="1"/>
    <col min="580" max="580" width="6.5703125" style="401" customWidth="1"/>
    <col min="581" max="581" width="8.7109375" style="401" customWidth="1"/>
    <col min="582" max="582" width="8.28515625" style="401" customWidth="1"/>
    <col min="583" max="768" width="9.140625" style="401"/>
    <col min="769" max="769" width="18.28515625" style="401" customWidth="1"/>
    <col min="770" max="795" width="0" style="401" hidden="1" customWidth="1"/>
    <col min="796" max="803" width="6.5703125" style="401" customWidth="1"/>
    <col min="804" max="804" width="6.85546875" style="401" customWidth="1"/>
    <col min="805" max="805" width="6.7109375" style="401" customWidth="1"/>
    <col min="806" max="806" width="6.85546875" style="401" customWidth="1"/>
    <col min="807" max="807" width="6.7109375" style="401" customWidth="1"/>
    <col min="808" max="808" width="6.85546875" style="401" customWidth="1"/>
    <col min="809" max="809" width="6.7109375" style="401" customWidth="1"/>
    <col min="810" max="810" width="6.140625" style="401" customWidth="1"/>
    <col min="811" max="813" width="7.42578125" style="401" customWidth="1"/>
    <col min="814" max="814" width="6.140625" style="401" customWidth="1"/>
    <col min="815" max="815" width="7" style="401" customWidth="1"/>
    <col min="816" max="817" width="6.140625" style="401" customWidth="1"/>
    <col min="818" max="818" width="12.28515625" style="401" customWidth="1"/>
    <col min="819" max="819" width="11.85546875" style="401" customWidth="1"/>
    <col min="820" max="828" width="6.140625" style="401" customWidth="1"/>
    <col min="829" max="829" width="6.5703125" style="401" customWidth="1"/>
    <col min="830" max="830" width="6.7109375" style="401" customWidth="1"/>
    <col min="831" max="831" width="7.140625" style="401" customWidth="1"/>
    <col min="832" max="834" width="7.42578125" style="401" customWidth="1"/>
    <col min="835" max="835" width="6.85546875" style="401" customWidth="1"/>
    <col min="836" max="836" width="6.5703125" style="401" customWidth="1"/>
    <col min="837" max="837" width="8.7109375" style="401" customWidth="1"/>
    <col min="838" max="838" width="8.28515625" style="401" customWidth="1"/>
    <col min="839" max="1024" width="9.140625" style="401"/>
    <col min="1025" max="1025" width="18.28515625" style="401" customWidth="1"/>
    <col min="1026" max="1051" width="0" style="401" hidden="1" customWidth="1"/>
    <col min="1052" max="1059" width="6.5703125" style="401" customWidth="1"/>
    <col min="1060" max="1060" width="6.85546875" style="401" customWidth="1"/>
    <col min="1061" max="1061" width="6.7109375" style="401" customWidth="1"/>
    <col min="1062" max="1062" width="6.85546875" style="401" customWidth="1"/>
    <col min="1063" max="1063" width="6.7109375" style="401" customWidth="1"/>
    <col min="1064" max="1064" width="6.85546875" style="401" customWidth="1"/>
    <col min="1065" max="1065" width="6.7109375" style="401" customWidth="1"/>
    <col min="1066" max="1066" width="6.140625" style="401" customWidth="1"/>
    <col min="1067" max="1069" width="7.42578125" style="401" customWidth="1"/>
    <col min="1070" max="1070" width="6.140625" style="401" customWidth="1"/>
    <col min="1071" max="1071" width="7" style="401" customWidth="1"/>
    <col min="1072" max="1073" width="6.140625" style="401" customWidth="1"/>
    <col min="1074" max="1074" width="12.28515625" style="401" customWidth="1"/>
    <col min="1075" max="1075" width="11.85546875" style="401" customWidth="1"/>
    <col min="1076" max="1084" width="6.140625" style="401" customWidth="1"/>
    <col min="1085" max="1085" width="6.5703125" style="401" customWidth="1"/>
    <col min="1086" max="1086" width="6.7109375" style="401" customWidth="1"/>
    <col min="1087" max="1087" width="7.140625" style="401" customWidth="1"/>
    <col min="1088" max="1090" width="7.42578125" style="401" customWidth="1"/>
    <col min="1091" max="1091" width="6.85546875" style="401" customWidth="1"/>
    <col min="1092" max="1092" width="6.5703125" style="401" customWidth="1"/>
    <col min="1093" max="1093" width="8.7109375" style="401" customWidth="1"/>
    <col min="1094" max="1094" width="8.28515625" style="401" customWidth="1"/>
    <col min="1095" max="1280" width="9.140625" style="401"/>
    <col min="1281" max="1281" width="18.28515625" style="401" customWidth="1"/>
    <col min="1282" max="1307" width="0" style="401" hidden="1" customWidth="1"/>
    <col min="1308" max="1315" width="6.5703125" style="401" customWidth="1"/>
    <col min="1316" max="1316" width="6.85546875" style="401" customWidth="1"/>
    <col min="1317" max="1317" width="6.7109375" style="401" customWidth="1"/>
    <col min="1318" max="1318" width="6.85546875" style="401" customWidth="1"/>
    <col min="1319" max="1319" width="6.7109375" style="401" customWidth="1"/>
    <col min="1320" max="1320" width="6.85546875" style="401" customWidth="1"/>
    <col min="1321" max="1321" width="6.7109375" style="401" customWidth="1"/>
    <col min="1322" max="1322" width="6.140625" style="401" customWidth="1"/>
    <col min="1323" max="1325" width="7.42578125" style="401" customWidth="1"/>
    <col min="1326" max="1326" width="6.140625" style="401" customWidth="1"/>
    <col min="1327" max="1327" width="7" style="401" customWidth="1"/>
    <col min="1328" max="1329" width="6.140625" style="401" customWidth="1"/>
    <col min="1330" max="1330" width="12.28515625" style="401" customWidth="1"/>
    <col min="1331" max="1331" width="11.85546875" style="401" customWidth="1"/>
    <col min="1332" max="1340" width="6.140625" style="401" customWidth="1"/>
    <col min="1341" max="1341" width="6.5703125" style="401" customWidth="1"/>
    <col min="1342" max="1342" width="6.7109375" style="401" customWidth="1"/>
    <col min="1343" max="1343" width="7.140625" style="401" customWidth="1"/>
    <col min="1344" max="1346" width="7.42578125" style="401" customWidth="1"/>
    <col min="1347" max="1347" width="6.85546875" style="401" customWidth="1"/>
    <col min="1348" max="1348" width="6.5703125" style="401" customWidth="1"/>
    <col min="1349" max="1349" width="8.7109375" style="401" customWidth="1"/>
    <col min="1350" max="1350" width="8.28515625" style="401" customWidth="1"/>
    <col min="1351" max="1536" width="9.140625" style="401"/>
    <col min="1537" max="1537" width="18.28515625" style="401" customWidth="1"/>
    <col min="1538" max="1563" width="0" style="401" hidden="1" customWidth="1"/>
    <col min="1564" max="1571" width="6.5703125" style="401" customWidth="1"/>
    <col min="1572" max="1572" width="6.85546875" style="401" customWidth="1"/>
    <col min="1573" max="1573" width="6.7109375" style="401" customWidth="1"/>
    <col min="1574" max="1574" width="6.85546875" style="401" customWidth="1"/>
    <col min="1575" max="1575" width="6.7109375" style="401" customWidth="1"/>
    <col min="1576" max="1576" width="6.85546875" style="401" customWidth="1"/>
    <col min="1577" max="1577" width="6.7109375" style="401" customWidth="1"/>
    <col min="1578" max="1578" width="6.140625" style="401" customWidth="1"/>
    <col min="1579" max="1581" width="7.42578125" style="401" customWidth="1"/>
    <col min="1582" max="1582" width="6.140625" style="401" customWidth="1"/>
    <col min="1583" max="1583" width="7" style="401" customWidth="1"/>
    <col min="1584" max="1585" width="6.140625" style="401" customWidth="1"/>
    <col min="1586" max="1586" width="12.28515625" style="401" customWidth="1"/>
    <col min="1587" max="1587" width="11.85546875" style="401" customWidth="1"/>
    <col min="1588" max="1596" width="6.140625" style="401" customWidth="1"/>
    <col min="1597" max="1597" width="6.5703125" style="401" customWidth="1"/>
    <col min="1598" max="1598" width="6.7109375" style="401" customWidth="1"/>
    <col min="1599" max="1599" width="7.140625" style="401" customWidth="1"/>
    <col min="1600" max="1602" width="7.42578125" style="401" customWidth="1"/>
    <col min="1603" max="1603" width="6.85546875" style="401" customWidth="1"/>
    <col min="1604" max="1604" width="6.5703125" style="401" customWidth="1"/>
    <col min="1605" max="1605" width="8.7109375" style="401" customWidth="1"/>
    <col min="1606" max="1606" width="8.28515625" style="401" customWidth="1"/>
    <col min="1607" max="1792" width="9.140625" style="401"/>
    <col min="1793" max="1793" width="18.28515625" style="401" customWidth="1"/>
    <col min="1794" max="1819" width="0" style="401" hidden="1" customWidth="1"/>
    <col min="1820" max="1827" width="6.5703125" style="401" customWidth="1"/>
    <col min="1828" max="1828" width="6.85546875" style="401" customWidth="1"/>
    <col min="1829" max="1829" width="6.7109375" style="401" customWidth="1"/>
    <col min="1830" max="1830" width="6.85546875" style="401" customWidth="1"/>
    <col min="1831" max="1831" width="6.7109375" style="401" customWidth="1"/>
    <col min="1832" max="1832" width="6.85546875" style="401" customWidth="1"/>
    <col min="1833" max="1833" width="6.7109375" style="401" customWidth="1"/>
    <col min="1834" max="1834" width="6.140625" style="401" customWidth="1"/>
    <col min="1835" max="1837" width="7.42578125" style="401" customWidth="1"/>
    <col min="1838" max="1838" width="6.140625" style="401" customWidth="1"/>
    <col min="1839" max="1839" width="7" style="401" customWidth="1"/>
    <col min="1840" max="1841" width="6.140625" style="401" customWidth="1"/>
    <col min="1842" max="1842" width="12.28515625" style="401" customWidth="1"/>
    <col min="1843" max="1843" width="11.85546875" style="401" customWidth="1"/>
    <col min="1844" max="1852" width="6.140625" style="401" customWidth="1"/>
    <col min="1853" max="1853" width="6.5703125" style="401" customWidth="1"/>
    <col min="1854" max="1854" width="6.7109375" style="401" customWidth="1"/>
    <col min="1855" max="1855" width="7.140625" style="401" customWidth="1"/>
    <col min="1856" max="1858" width="7.42578125" style="401" customWidth="1"/>
    <col min="1859" max="1859" width="6.85546875" style="401" customWidth="1"/>
    <col min="1860" max="1860" width="6.5703125" style="401" customWidth="1"/>
    <col min="1861" max="1861" width="8.7109375" style="401" customWidth="1"/>
    <col min="1862" max="1862" width="8.28515625" style="401" customWidth="1"/>
    <col min="1863" max="2048" width="9.140625" style="401"/>
    <col min="2049" max="2049" width="18.28515625" style="401" customWidth="1"/>
    <col min="2050" max="2075" width="0" style="401" hidden="1" customWidth="1"/>
    <col min="2076" max="2083" width="6.5703125" style="401" customWidth="1"/>
    <col min="2084" max="2084" width="6.85546875" style="401" customWidth="1"/>
    <col min="2085" max="2085" width="6.7109375" style="401" customWidth="1"/>
    <col min="2086" max="2086" width="6.85546875" style="401" customWidth="1"/>
    <col min="2087" max="2087" width="6.7109375" style="401" customWidth="1"/>
    <col min="2088" max="2088" width="6.85546875" style="401" customWidth="1"/>
    <col min="2089" max="2089" width="6.7109375" style="401" customWidth="1"/>
    <col min="2090" max="2090" width="6.140625" style="401" customWidth="1"/>
    <col min="2091" max="2093" width="7.42578125" style="401" customWidth="1"/>
    <col min="2094" max="2094" width="6.140625" style="401" customWidth="1"/>
    <col min="2095" max="2095" width="7" style="401" customWidth="1"/>
    <col min="2096" max="2097" width="6.140625" style="401" customWidth="1"/>
    <col min="2098" max="2098" width="12.28515625" style="401" customWidth="1"/>
    <col min="2099" max="2099" width="11.85546875" style="401" customWidth="1"/>
    <col min="2100" max="2108" width="6.140625" style="401" customWidth="1"/>
    <col min="2109" max="2109" width="6.5703125" style="401" customWidth="1"/>
    <col min="2110" max="2110" width="6.7109375" style="401" customWidth="1"/>
    <col min="2111" max="2111" width="7.140625" style="401" customWidth="1"/>
    <col min="2112" max="2114" width="7.42578125" style="401" customWidth="1"/>
    <col min="2115" max="2115" width="6.85546875" style="401" customWidth="1"/>
    <col min="2116" max="2116" width="6.5703125" style="401" customWidth="1"/>
    <col min="2117" max="2117" width="8.7109375" style="401" customWidth="1"/>
    <col min="2118" max="2118" width="8.28515625" style="401" customWidth="1"/>
    <col min="2119" max="2304" width="9.140625" style="401"/>
    <col min="2305" max="2305" width="18.28515625" style="401" customWidth="1"/>
    <col min="2306" max="2331" width="0" style="401" hidden="1" customWidth="1"/>
    <col min="2332" max="2339" width="6.5703125" style="401" customWidth="1"/>
    <col min="2340" max="2340" width="6.85546875" style="401" customWidth="1"/>
    <col min="2341" max="2341" width="6.7109375" style="401" customWidth="1"/>
    <col min="2342" max="2342" width="6.85546875" style="401" customWidth="1"/>
    <col min="2343" max="2343" width="6.7109375" style="401" customWidth="1"/>
    <col min="2344" max="2344" width="6.85546875" style="401" customWidth="1"/>
    <col min="2345" max="2345" width="6.7109375" style="401" customWidth="1"/>
    <col min="2346" max="2346" width="6.140625" style="401" customWidth="1"/>
    <col min="2347" max="2349" width="7.42578125" style="401" customWidth="1"/>
    <col min="2350" max="2350" width="6.140625" style="401" customWidth="1"/>
    <col min="2351" max="2351" width="7" style="401" customWidth="1"/>
    <col min="2352" max="2353" width="6.140625" style="401" customWidth="1"/>
    <col min="2354" max="2354" width="12.28515625" style="401" customWidth="1"/>
    <col min="2355" max="2355" width="11.85546875" style="401" customWidth="1"/>
    <col min="2356" max="2364" width="6.140625" style="401" customWidth="1"/>
    <col min="2365" max="2365" width="6.5703125" style="401" customWidth="1"/>
    <col min="2366" max="2366" width="6.7109375" style="401" customWidth="1"/>
    <col min="2367" max="2367" width="7.140625" style="401" customWidth="1"/>
    <col min="2368" max="2370" width="7.42578125" style="401" customWidth="1"/>
    <col min="2371" max="2371" width="6.85546875" style="401" customWidth="1"/>
    <col min="2372" max="2372" width="6.5703125" style="401" customWidth="1"/>
    <col min="2373" max="2373" width="8.7109375" style="401" customWidth="1"/>
    <col min="2374" max="2374" width="8.28515625" style="401" customWidth="1"/>
    <col min="2375" max="2560" width="9.140625" style="401"/>
    <col min="2561" max="2561" width="18.28515625" style="401" customWidth="1"/>
    <col min="2562" max="2587" width="0" style="401" hidden="1" customWidth="1"/>
    <col min="2588" max="2595" width="6.5703125" style="401" customWidth="1"/>
    <col min="2596" max="2596" width="6.85546875" style="401" customWidth="1"/>
    <col min="2597" max="2597" width="6.7109375" style="401" customWidth="1"/>
    <col min="2598" max="2598" width="6.85546875" style="401" customWidth="1"/>
    <col min="2599" max="2599" width="6.7109375" style="401" customWidth="1"/>
    <col min="2600" max="2600" width="6.85546875" style="401" customWidth="1"/>
    <col min="2601" max="2601" width="6.7109375" style="401" customWidth="1"/>
    <col min="2602" max="2602" width="6.140625" style="401" customWidth="1"/>
    <col min="2603" max="2605" width="7.42578125" style="401" customWidth="1"/>
    <col min="2606" max="2606" width="6.140625" style="401" customWidth="1"/>
    <col min="2607" max="2607" width="7" style="401" customWidth="1"/>
    <col min="2608" max="2609" width="6.140625" style="401" customWidth="1"/>
    <col min="2610" max="2610" width="12.28515625" style="401" customWidth="1"/>
    <col min="2611" max="2611" width="11.85546875" style="401" customWidth="1"/>
    <col min="2612" max="2620" width="6.140625" style="401" customWidth="1"/>
    <col min="2621" max="2621" width="6.5703125" style="401" customWidth="1"/>
    <col min="2622" max="2622" width="6.7109375" style="401" customWidth="1"/>
    <col min="2623" max="2623" width="7.140625" style="401" customWidth="1"/>
    <col min="2624" max="2626" width="7.42578125" style="401" customWidth="1"/>
    <col min="2627" max="2627" width="6.85546875" style="401" customWidth="1"/>
    <col min="2628" max="2628" width="6.5703125" style="401" customWidth="1"/>
    <col min="2629" max="2629" width="8.7109375" style="401" customWidth="1"/>
    <col min="2630" max="2630" width="8.28515625" style="401" customWidth="1"/>
    <col min="2631" max="2816" width="9.140625" style="401"/>
    <col min="2817" max="2817" width="18.28515625" style="401" customWidth="1"/>
    <col min="2818" max="2843" width="0" style="401" hidden="1" customWidth="1"/>
    <col min="2844" max="2851" width="6.5703125" style="401" customWidth="1"/>
    <col min="2852" max="2852" width="6.85546875" style="401" customWidth="1"/>
    <col min="2853" max="2853" width="6.7109375" style="401" customWidth="1"/>
    <col min="2854" max="2854" width="6.85546875" style="401" customWidth="1"/>
    <col min="2855" max="2855" width="6.7109375" style="401" customWidth="1"/>
    <col min="2856" max="2856" width="6.85546875" style="401" customWidth="1"/>
    <col min="2857" max="2857" width="6.7109375" style="401" customWidth="1"/>
    <col min="2858" max="2858" width="6.140625" style="401" customWidth="1"/>
    <col min="2859" max="2861" width="7.42578125" style="401" customWidth="1"/>
    <col min="2862" max="2862" width="6.140625" style="401" customWidth="1"/>
    <col min="2863" max="2863" width="7" style="401" customWidth="1"/>
    <col min="2864" max="2865" width="6.140625" style="401" customWidth="1"/>
    <col min="2866" max="2866" width="12.28515625" style="401" customWidth="1"/>
    <col min="2867" max="2867" width="11.85546875" style="401" customWidth="1"/>
    <col min="2868" max="2876" width="6.140625" style="401" customWidth="1"/>
    <col min="2877" max="2877" width="6.5703125" style="401" customWidth="1"/>
    <col min="2878" max="2878" width="6.7109375" style="401" customWidth="1"/>
    <col min="2879" max="2879" width="7.140625" style="401" customWidth="1"/>
    <col min="2880" max="2882" width="7.42578125" style="401" customWidth="1"/>
    <col min="2883" max="2883" width="6.85546875" style="401" customWidth="1"/>
    <col min="2884" max="2884" width="6.5703125" style="401" customWidth="1"/>
    <col min="2885" max="2885" width="8.7109375" style="401" customWidth="1"/>
    <col min="2886" max="2886" width="8.28515625" style="401" customWidth="1"/>
    <col min="2887" max="3072" width="9.140625" style="401"/>
    <col min="3073" max="3073" width="18.28515625" style="401" customWidth="1"/>
    <col min="3074" max="3099" width="0" style="401" hidden="1" customWidth="1"/>
    <col min="3100" max="3107" width="6.5703125" style="401" customWidth="1"/>
    <col min="3108" max="3108" width="6.85546875" style="401" customWidth="1"/>
    <col min="3109" max="3109" width="6.7109375" style="401" customWidth="1"/>
    <col min="3110" max="3110" width="6.85546875" style="401" customWidth="1"/>
    <col min="3111" max="3111" width="6.7109375" style="401" customWidth="1"/>
    <col min="3112" max="3112" width="6.85546875" style="401" customWidth="1"/>
    <col min="3113" max="3113" width="6.7109375" style="401" customWidth="1"/>
    <col min="3114" max="3114" width="6.140625" style="401" customWidth="1"/>
    <col min="3115" max="3117" width="7.42578125" style="401" customWidth="1"/>
    <col min="3118" max="3118" width="6.140625" style="401" customWidth="1"/>
    <col min="3119" max="3119" width="7" style="401" customWidth="1"/>
    <col min="3120" max="3121" width="6.140625" style="401" customWidth="1"/>
    <col min="3122" max="3122" width="12.28515625" style="401" customWidth="1"/>
    <col min="3123" max="3123" width="11.85546875" style="401" customWidth="1"/>
    <col min="3124" max="3132" width="6.140625" style="401" customWidth="1"/>
    <col min="3133" max="3133" width="6.5703125" style="401" customWidth="1"/>
    <col min="3134" max="3134" width="6.7109375" style="401" customWidth="1"/>
    <col min="3135" max="3135" width="7.140625" style="401" customWidth="1"/>
    <col min="3136" max="3138" width="7.42578125" style="401" customWidth="1"/>
    <col min="3139" max="3139" width="6.85546875" style="401" customWidth="1"/>
    <col min="3140" max="3140" width="6.5703125" style="401" customWidth="1"/>
    <col min="3141" max="3141" width="8.7109375" style="401" customWidth="1"/>
    <col min="3142" max="3142" width="8.28515625" style="401" customWidth="1"/>
    <col min="3143" max="3328" width="9.140625" style="401"/>
    <col min="3329" max="3329" width="18.28515625" style="401" customWidth="1"/>
    <col min="3330" max="3355" width="0" style="401" hidden="1" customWidth="1"/>
    <col min="3356" max="3363" width="6.5703125" style="401" customWidth="1"/>
    <col min="3364" max="3364" width="6.85546875" style="401" customWidth="1"/>
    <col min="3365" max="3365" width="6.7109375" style="401" customWidth="1"/>
    <col min="3366" max="3366" width="6.85546875" style="401" customWidth="1"/>
    <col min="3367" max="3367" width="6.7109375" style="401" customWidth="1"/>
    <col min="3368" max="3368" width="6.85546875" style="401" customWidth="1"/>
    <col min="3369" max="3369" width="6.7109375" style="401" customWidth="1"/>
    <col min="3370" max="3370" width="6.140625" style="401" customWidth="1"/>
    <col min="3371" max="3373" width="7.42578125" style="401" customWidth="1"/>
    <col min="3374" max="3374" width="6.140625" style="401" customWidth="1"/>
    <col min="3375" max="3375" width="7" style="401" customWidth="1"/>
    <col min="3376" max="3377" width="6.140625" style="401" customWidth="1"/>
    <col min="3378" max="3378" width="12.28515625" style="401" customWidth="1"/>
    <col min="3379" max="3379" width="11.85546875" style="401" customWidth="1"/>
    <col min="3380" max="3388" width="6.140625" style="401" customWidth="1"/>
    <col min="3389" max="3389" width="6.5703125" style="401" customWidth="1"/>
    <col min="3390" max="3390" width="6.7109375" style="401" customWidth="1"/>
    <col min="3391" max="3391" width="7.140625" style="401" customWidth="1"/>
    <col min="3392" max="3394" width="7.42578125" style="401" customWidth="1"/>
    <col min="3395" max="3395" width="6.85546875" style="401" customWidth="1"/>
    <col min="3396" max="3396" width="6.5703125" style="401" customWidth="1"/>
    <col min="3397" max="3397" width="8.7109375" style="401" customWidth="1"/>
    <col min="3398" max="3398" width="8.28515625" style="401" customWidth="1"/>
    <col min="3399" max="3584" width="9.140625" style="401"/>
    <col min="3585" max="3585" width="18.28515625" style="401" customWidth="1"/>
    <col min="3586" max="3611" width="0" style="401" hidden="1" customWidth="1"/>
    <col min="3612" max="3619" width="6.5703125" style="401" customWidth="1"/>
    <col min="3620" max="3620" width="6.85546875" style="401" customWidth="1"/>
    <col min="3621" max="3621" width="6.7109375" style="401" customWidth="1"/>
    <col min="3622" max="3622" width="6.85546875" style="401" customWidth="1"/>
    <col min="3623" max="3623" width="6.7109375" style="401" customWidth="1"/>
    <col min="3624" max="3624" width="6.85546875" style="401" customWidth="1"/>
    <col min="3625" max="3625" width="6.7109375" style="401" customWidth="1"/>
    <col min="3626" max="3626" width="6.140625" style="401" customWidth="1"/>
    <col min="3627" max="3629" width="7.42578125" style="401" customWidth="1"/>
    <col min="3630" max="3630" width="6.140625" style="401" customWidth="1"/>
    <col min="3631" max="3631" width="7" style="401" customWidth="1"/>
    <col min="3632" max="3633" width="6.140625" style="401" customWidth="1"/>
    <col min="3634" max="3634" width="12.28515625" style="401" customWidth="1"/>
    <col min="3635" max="3635" width="11.85546875" style="401" customWidth="1"/>
    <col min="3636" max="3644" width="6.140625" style="401" customWidth="1"/>
    <col min="3645" max="3645" width="6.5703125" style="401" customWidth="1"/>
    <col min="3646" max="3646" width="6.7109375" style="401" customWidth="1"/>
    <col min="3647" max="3647" width="7.140625" style="401" customWidth="1"/>
    <col min="3648" max="3650" width="7.42578125" style="401" customWidth="1"/>
    <col min="3651" max="3651" width="6.85546875" style="401" customWidth="1"/>
    <col min="3652" max="3652" width="6.5703125" style="401" customWidth="1"/>
    <col min="3653" max="3653" width="8.7109375" style="401" customWidth="1"/>
    <col min="3654" max="3654" width="8.28515625" style="401" customWidth="1"/>
    <col min="3655" max="3840" width="9.140625" style="401"/>
    <col min="3841" max="3841" width="18.28515625" style="401" customWidth="1"/>
    <col min="3842" max="3867" width="0" style="401" hidden="1" customWidth="1"/>
    <col min="3868" max="3875" width="6.5703125" style="401" customWidth="1"/>
    <col min="3876" max="3876" width="6.85546875" style="401" customWidth="1"/>
    <col min="3877" max="3877" width="6.7109375" style="401" customWidth="1"/>
    <col min="3878" max="3878" width="6.85546875" style="401" customWidth="1"/>
    <col min="3879" max="3879" width="6.7109375" style="401" customWidth="1"/>
    <col min="3880" max="3880" width="6.85546875" style="401" customWidth="1"/>
    <col min="3881" max="3881" width="6.7109375" style="401" customWidth="1"/>
    <col min="3882" max="3882" width="6.140625" style="401" customWidth="1"/>
    <col min="3883" max="3885" width="7.42578125" style="401" customWidth="1"/>
    <col min="3886" max="3886" width="6.140625" style="401" customWidth="1"/>
    <col min="3887" max="3887" width="7" style="401" customWidth="1"/>
    <col min="3888" max="3889" width="6.140625" style="401" customWidth="1"/>
    <col min="3890" max="3890" width="12.28515625" style="401" customWidth="1"/>
    <col min="3891" max="3891" width="11.85546875" style="401" customWidth="1"/>
    <col min="3892" max="3900" width="6.140625" style="401" customWidth="1"/>
    <col min="3901" max="3901" width="6.5703125" style="401" customWidth="1"/>
    <col min="3902" max="3902" width="6.7109375" style="401" customWidth="1"/>
    <col min="3903" max="3903" width="7.140625" style="401" customWidth="1"/>
    <col min="3904" max="3906" width="7.42578125" style="401" customWidth="1"/>
    <col min="3907" max="3907" width="6.85546875" style="401" customWidth="1"/>
    <col min="3908" max="3908" width="6.5703125" style="401" customWidth="1"/>
    <col min="3909" max="3909" width="8.7109375" style="401" customWidth="1"/>
    <col min="3910" max="3910" width="8.28515625" style="401" customWidth="1"/>
    <col min="3911" max="4096" width="9.140625" style="401"/>
    <col min="4097" max="4097" width="18.28515625" style="401" customWidth="1"/>
    <col min="4098" max="4123" width="0" style="401" hidden="1" customWidth="1"/>
    <col min="4124" max="4131" width="6.5703125" style="401" customWidth="1"/>
    <col min="4132" max="4132" width="6.85546875" style="401" customWidth="1"/>
    <col min="4133" max="4133" width="6.7109375" style="401" customWidth="1"/>
    <col min="4134" max="4134" width="6.85546875" style="401" customWidth="1"/>
    <col min="4135" max="4135" width="6.7109375" style="401" customWidth="1"/>
    <col min="4136" max="4136" width="6.85546875" style="401" customWidth="1"/>
    <col min="4137" max="4137" width="6.7109375" style="401" customWidth="1"/>
    <col min="4138" max="4138" width="6.140625" style="401" customWidth="1"/>
    <col min="4139" max="4141" width="7.42578125" style="401" customWidth="1"/>
    <col min="4142" max="4142" width="6.140625" style="401" customWidth="1"/>
    <col min="4143" max="4143" width="7" style="401" customWidth="1"/>
    <col min="4144" max="4145" width="6.140625" style="401" customWidth="1"/>
    <col min="4146" max="4146" width="12.28515625" style="401" customWidth="1"/>
    <col min="4147" max="4147" width="11.85546875" style="401" customWidth="1"/>
    <col min="4148" max="4156" width="6.140625" style="401" customWidth="1"/>
    <col min="4157" max="4157" width="6.5703125" style="401" customWidth="1"/>
    <col min="4158" max="4158" width="6.7109375" style="401" customWidth="1"/>
    <col min="4159" max="4159" width="7.140625" style="401" customWidth="1"/>
    <col min="4160" max="4162" width="7.42578125" style="401" customWidth="1"/>
    <col min="4163" max="4163" width="6.85546875" style="401" customWidth="1"/>
    <col min="4164" max="4164" width="6.5703125" style="401" customWidth="1"/>
    <col min="4165" max="4165" width="8.7109375" style="401" customWidth="1"/>
    <col min="4166" max="4166" width="8.28515625" style="401" customWidth="1"/>
    <col min="4167" max="4352" width="9.140625" style="401"/>
    <col min="4353" max="4353" width="18.28515625" style="401" customWidth="1"/>
    <col min="4354" max="4379" width="0" style="401" hidden="1" customWidth="1"/>
    <col min="4380" max="4387" width="6.5703125" style="401" customWidth="1"/>
    <col min="4388" max="4388" width="6.85546875" style="401" customWidth="1"/>
    <col min="4389" max="4389" width="6.7109375" style="401" customWidth="1"/>
    <col min="4390" max="4390" width="6.85546875" style="401" customWidth="1"/>
    <col min="4391" max="4391" width="6.7109375" style="401" customWidth="1"/>
    <col min="4392" max="4392" width="6.85546875" style="401" customWidth="1"/>
    <col min="4393" max="4393" width="6.7109375" style="401" customWidth="1"/>
    <col min="4394" max="4394" width="6.140625" style="401" customWidth="1"/>
    <col min="4395" max="4397" width="7.42578125" style="401" customWidth="1"/>
    <col min="4398" max="4398" width="6.140625" style="401" customWidth="1"/>
    <col min="4399" max="4399" width="7" style="401" customWidth="1"/>
    <col min="4400" max="4401" width="6.140625" style="401" customWidth="1"/>
    <col min="4402" max="4402" width="12.28515625" style="401" customWidth="1"/>
    <col min="4403" max="4403" width="11.85546875" style="401" customWidth="1"/>
    <col min="4404" max="4412" width="6.140625" style="401" customWidth="1"/>
    <col min="4413" max="4413" width="6.5703125" style="401" customWidth="1"/>
    <col min="4414" max="4414" width="6.7109375" style="401" customWidth="1"/>
    <col min="4415" max="4415" width="7.140625" style="401" customWidth="1"/>
    <col min="4416" max="4418" width="7.42578125" style="401" customWidth="1"/>
    <col min="4419" max="4419" width="6.85546875" style="401" customWidth="1"/>
    <col min="4420" max="4420" width="6.5703125" style="401" customWidth="1"/>
    <col min="4421" max="4421" width="8.7109375" style="401" customWidth="1"/>
    <col min="4422" max="4422" width="8.28515625" style="401" customWidth="1"/>
    <col min="4423" max="4608" width="9.140625" style="401"/>
    <col min="4609" max="4609" width="18.28515625" style="401" customWidth="1"/>
    <col min="4610" max="4635" width="0" style="401" hidden="1" customWidth="1"/>
    <col min="4636" max="4643" width="6.5703125" style="401" customWidth="1"/>
    <col min="4644" max="4644" width="6.85546875" style="401" customWidth="1"/>
    <col min="4645" max="4645" width="6.7109375" style="401" customWidth="1"/>
    <col min="4646" max="4646" width="6.85546875" style="401" customWidth="1"/>
    <col min="4647" max="4647" width="6.7109375" style="401" customWidth="1"/>
    <col min="4648" max="4648" width="6.85546875" style="401" customWidth="1"/>
    <col min="4649" max="4649" width="6.7109375" style="401" customWidth="1"/>
    <col min="4650" max="4650" width="6.140625" style="401" customWidth="1"/>
    <col min="4651" max="4653" width="7.42578125" style="401" customWidth="1"/>
    <col min="4654" max="4654" width="6.140625" style="401" customWidth="1"/>
    <col min="4655" max="4655" width="7" style="401" customWidth="1"/>
    <col min="4656" max="4657" width="6.140625" style="401" customWidth="1"/>
    <col min="4658" max="4658" width="12.28515625" style="401" customWidth="1"/>
    <col min="4659" max="4659" width="11.85546875" style="401" customWidth="1"/>
    <col min="4660" max="4668" width="6.140625" style="401" customWidth="1"/>
    <col min="4669" max="4669" width="6.5703125" style="401" customWidth="1"/>
    <col min="4670" max="4670" width="6.7109375" style="401" customWidth="1"/>
    <col min="4671" max="4671" width="7.140625" style="401" customWidth="1"/>
    <col min="4672" max="4674" width="7.42578125" style="401" customWidth="1"/>
    <col min="4675" max="4675" width="6.85546875" style="401" customWidth="1"/>
    <col min="4676" max="4676" width="6.5703125" style="401" customWidth="1"/>
    <col min="4677" max="4677" width="8.7109375" style="401" customWidth="1"/>
    <col min="4678" max="4678" width="8.28515625" style="401" customWidth="1"/>
    <col min="4679" max="4864" width="9.140625" style="401"/>
    <col min="4865" max="4865" width="18.28515625" style="401" customWidth="1"/>
    <col min="4866" max="4891" width="0" style="401" hidden="1" customWidth="1"/>
    <col min="4892" max="4899" width="6.5703125" style="401" customWidth="1"/>
    <col min="4900" max="4900" width="6.85546875" style="401" customWidth="1"/>
    <col min="4901" max="4901" width="6.7109375" style="401" customWidth="1"/>
    <col min="4902" max="4902" width="6.85546875" style="401" customWidth="1"/>
    <col min="4903" max="4903" width="6.7109375" style="401" customWidth="1"/>
    <col min="4904" max="4904" width="6.85546875" style="401" customWidth="1"/>
    <col min="4905" max="4905" width="6.7109375" style="401" customWidth="1"/>
    <col min="4906" max="4906" width="6.140625" style="401" customWidth="1"/>
    <col min="4907" max="4909" width="7.42578125" style="401" customWidth="1"/>
    <col min="4910" max="4910" width="6.140625" style="401" customWidth="1"/>
    <col min="4911" max="4911" width="7" style="401" customWidth="1"/>
    <col min="4912" max="4913" width="6.140625" style="401" customWidth="1"/>
    <col min="4914" max="4914" width="12.28515625" style="401" customWidth="1"/>
    <col min="4915" max="4915" width="11.85546875" style="401" customWidth="1"/>
    <col min="4916" max="4924" width="6.140625" style="401" customWidth="1"/>
    <col min="4925" max="4925" width="6.5703125" style="401" customWidth="1"/>
    <col min="4926" max="4926" width="6.7109375" style="401" customWidth="1"/>
    <col min="4927" max="4927" width="7.140625" style="401" customWidth="1"/>
    <col min="4928" max="4930" width="7.42578125" style="401" customWidth="1"/>
    <col min="4931" max="4931" width="6.85546875" style="401" customWidth="1"/>
    <col min="4932" max="4932" width="6.5703125" style="401" customWidth="1"/>
    <col min="4933" max="4933" width="8.7109375" style="401" customWidth="1"/>
    <col min="4934" max="4934" width="8.28515625" style="401" customWidth="1"/>
    <col min="4935" max="5120" width="9.140625" style="401"/>
    <col min="5121" max="5121" width="18.28515625" style="401" customWidth="1"/>
    <col min="5122" max="5147" width="0" style="401" hidden="1" customWidth="1"/>
    <col min="5148" max="5155" width="6.5703125" style="401" customWidth="1"/>
    <col min="5156" max="5156" width="6.85546875" style="401" customWidth="1"/>
    <col min="5157" max="5157" width="6.7109375" style="401" customWidth="1"/>
    <col min="5158" max="5158" width="6.85546875" style="401" customWidth="1"/>
    <col min="5159" max="5159" width="6.7109375" style="401" customWidth="1"/>
    <col min="5160" max="5160" width="6.85546875" style="401" customWidth="1"/>
    <col min="5161" max="5161" width="6.7109375" style="401" customWidth="1"/>
    <col min="5162" max="5162" width="6.140625" style="401" customWidth="1"/>
    <col min="5163" max="5165" width="7.42578125" style="401" customWidth="1"/>
    <col min="5166" max="5166" width="6.140625" style="401" customWidth="1"/>
    <col min="5167" max="5167" width="7" style="401" customWidth="1"/>
    <col min="5168" max="5169" width="6.140625" style="401" customWidth="1"/>
    <col min="5170" max="5170" width="12.28515625" style="401" customWidth="1"/>
    <col min="5171" max="5171" width="11.85546875" style="401" customWidth="1"/>
    <col min="5172" max="5180" width="6.140625" style="401" customWidth="1"/>
    <col min="5181" max="5181" width="6.5703125" style="401" customWidth="1"/>
    <col min="5182" max="5182" width="6.7109375" style="401" customWidth="1"/>
    <col min="5183" max="5183" width="7.140625" style="401" customWidth="1"/>
    <col min="5184" max="5186" width="7.42578125" style="401" customWidth="1"/>
    <col min="5187" max="5187" width="6.85546875" style="401" customWidth="1"/>
    <col min="5188" max="5188" width="6.5703125" style="401" customWidth="1"/>
    <col min="5189" max="5189" width="8.7109375" style="401" customWidth="1"/>
    <col min="5190" max="5190" width="8.28515625" style="401" customWidth="1"/>
    <col min="5191" max="5376" width="9.140625" style="401"/>
    <col min="5377" max="5377" width="18.28515625" style="401" customWidth="1"/>
    <col min="5378" max="5403" width="0" style="401" hidden="1" customWidth="1"/>
    <col min="5404" max="5411" width="6.5703125" style="401" customWidth="1"/>
    <col min="5412" max="5412" width="6.85546875" style="401" customWidth="1"/>
    <col min="5413" max="5413" width="6.7109375" style="401" customWidth="1"/>
    <col min="5414" max="5414" width="6.85546875" style="401" customWidth="1"/>
    <col min="5415" max="5415" width="6.7109375" style="401" customWidth="1"/>
    <col min="5416" max="5416" width="6.85546875" style="401" customWidth="1"/>
    <col min="5417" max="5417" width="6.7109375" style="401" customWidth="1"/>
    <col min="5418" max="5418" width="6.140625" style="401" customWidth="1"/>
    <col min="5419" max="5421" width="7.42578125" style="401" customWidth="1"/>
    <col min="5422" max="5422" width="6.140625" style="401" customWidth="1"/>
    <col min="5423" max="5423" width="7" style="401" customWidth="1"/>
    <col min="5424" max="5425" width="6.140625" style="401" customWidth="1"/>
    <col min="5426" max="5426" width="12.28515625" style="401" customWidth="1"/>
    <col min="5427" max="5427" width="11.85546875" style="401" customWidth="1"/>
    <col min="5428" max="5436" width="6.140625" style="401" customWidth="1"/>
    <col min="5437" max="5437" width="6.5703125" style="401" customWidth="1"/>
    <col min="5438" max="5438" width="6.7109375" style="401" customWidth="1"/>
    <col min="5439" max="5439" width="7.140625" style="401" customWidth="1"/>
    <col min="5440" max="5442" width="7.42578125" style="401" customWidth="1"/>
    <col min="5443" max="5443" width="6.85546875" style="401" customWidth="1"/>
    <col min="5444" max="5444" width="6.5703125" style="401" customWidth="1"/>
    <col min="5445" max="5445" width="8.7109375" style="401" customWidth="1"/>
    <col min="5446" max="5446" width="8.28515625" style="401" customWidth="1"/>
    <col min="5447" max="5632" width="9.140625" style="401"/>
    <col min="5633" max="5633" width="18.28515625" style="401" customWidth="1"/>
    <col min="5634" max="5659" width="0" style="401" hidden="1" customWidth="1"/>
    <col min="5660" max="5667" width="6.5703125" style="401" customWidth="1"/>
    <col min="5668" max="5668" width="6.85546875" style="401" customWidth="1"/>
    <col min="5669" max="5669" width="6.7109375" style="401" customWidth="1"/>
    <col min="5670" max="5670" width="6.85546875" style="401" customWidth="1"/>
    <col min="5671" max="5671" width="6.7109375" style="401" customWidth="1"/>
    <col min="5672" max="5672" width="6.85546875" style="401" customWidth="1"/>
    <col min="5673" max="5673" width="6.7109375" style="401" customWidth="1"/>
    <col min="5674" max="5674" width="6.140625" style="401" customWidth="1"/>
    <col min="5675" max="5677" width="7.42578125" style="401" customWidth="1"/>
    <col min="5678" max="5678" width="6.140625" style="401" customWidth="1"/>
    <col min="5679" max="5679" width="7" style="401" customWidth="1"/>
    <col min="5680" max="5681" width="6.140625" style="401" customWidth="1"/>
    <col min="5682" max="5682" width="12.28515625" style="401" customWidth="1"/>
    <col min="5683" max="5683" width="11.85546875" style="401" customWidth="1"/>
    <col min="5684" max="5692" width="6.140625" style="401" customWidth="1"/>
    <col min="5693" max="5693" width="6.5703125" style="401" customWidth="1"/>
    <col min="5694" max="5694" width="6.7109375" style="401" customWidth="1"/>
    <col min="5695" max="5695" width="7.140625" style="401" customWidth="1"/>
    <col min="5696" max="5698" width="7.42578125" style="401" customWidth="1"/>
    <col min="5699" max="5699" width="6.85546875" style="401" customWidth="1"/>
    <col min="5700" max="5700" width="6.5703125" style="401" customWidth="1"/>
    <col min="5701" max="5701" width="8.7109375" style="401" customWidth="1"/>
    <col min="5702" max="5702" width="8.28515625" style="401" customWidth="1"/>
    <col min="5703" max="5888" width="9.140625" style="401"/>
    <col min="5889" max="5889" width="18.28515625" style="401" customWidth="1"/>
    <col min="5890" max="5915" width="0" style="401" hidden="1" customWidth="1"/>
    <col min="5916" max="5923" width="6.5703125" style="401" customWidth="1"/>
    <col min="5924" max="5924" width="6.85546875" style="401" customWidth="1"/>
    <col min="5925" max="5925" width="6.7109375" style="401" customWidth="1"/>
    <col min="5926" max="5926" width="6.85546875" style="401" customWidth="1"/>
    <col min="5927" max="5927" width="6.7109375" style="401" customWidth="1"/>
    <col min="5928" max="5928" width="6.85546875" style="401" customWidth="1"/>
    <col min="5929" max="5929" width="6.7109375" style="401" customWidth="1"/>
    <col min="5930" max="5930" width="6.140625" style="401" customWidth="1"/>
    <col min="5931" max="5933" width="7.42578125" style="401" customWidth="1"/>
    <col min="5934" max="5934" width="6.140625" style="401" customWidth="1"/>
    <col min="5935" max="5935" width="7" style="401" customWidth="1"/>
    <col min="5936" max="5937" width="6.140625" style="401" customWidth="1"/>
    <col min="5938" max="5938" width="12.28515625" style="401" customWidth="1"/>
    <col min="5939" max="5939" width="11.85546875" style="401" customWidth="1"/>
    <col min="5940" max="5948" width="6.140625" style="401" customWidth="1"/>
    <col min="5949" max="5949" width="6.5703125" style="401" customWidth="1"/>
    <col min="5950" max="5950" width="6.7109375" style="401" customWidth="1"/>
    <col min="5951" max="5951" width="7.140625" style="401" customWidth="1"/>
    <col min="5952" max="5954" width="7.42578125" style="401" customWidth="1"/>
    <col min="5955" max="5955" width="6.85546875" style="401" customWidth="1"/>
    <col min="5956" max="5956" width="6.5703125" style="401" customWidth="1"/>
    <col min="5957" max="5957" width="8.7109375" style="401" customWidth="1"/>
    <col min="5958" max="5958" width="8.28515625" style="401" customWidth="1"/>
    <col min="5959" max="6144" width="9.140625" style="401"/>
    <col min="6145" max="6145" width="18.28515625" style="401" customWidth="1"/>
    <col min="6146" max="6171" width="0" style="401" hidden="1" customWidth="1"/>
    <col min="6172" max="6179" width="6.5703125" style="401" customWidth="1"/>
    <col min="6180" max="6180" width="6.85546875" style="401" customWidth="1"/>
    <col min="6181" max="6181" width="6.7109375" style="401" customWidth="1"/>
    <col min="6182" max="6182" width="6.85546875" style="401" customWidth="1"/>
    <col min="6183" max="6183" width="6.7109375" style="401" customWidth="1"/>
    <col min="6184" max="6184" width="6.85546875" style="401" customWidth="1"/>
    <col min="6185" max="6185" width="6.7109375" style="401" customWidth="1"/>
    <col min="6186" max="6186" width="6.140625" style="401" customWidth="1"/>
    <col min="6187" max="6189" width="7.42578125" style="401" customWidth="1"/>
    <col min="6190" max="6190" width="6.140625" style="401" customWidth="1"/>
    <col min="6191" max="6191" width="7" style="401" customWidth="1"/>
    <col min="6192" max="6193" width="6.140625" style="401" customWidth="1"/>
    <col min="6194" max="6194" width="12.28515625" style="401" customWidth="1"/>
    <col min="6195" max="6195" width="11.85546875" style="401" customWidth="1"/>
    <col min="6196" max="6204" width="6.140625" style="401" customWidth="1"/>
    <col min="6205" max="6205" width="6.5703125" style="401" customWidth="1"/>
    <col min="6206" max="6206" width="6.7109375" style="401" customWidth="1"/>
    <col min="6207" max="6207" width="7.140625" style="401" customWidth="1"/>
    <col min="6208" max="6210" width="7.42578125" style="401" customWidth="1"/>
    <col min="6211" max="6211" width="6.85546875" style="401" customWidth="1"/>
    <col min="6212" max="6212" width="6.5703125" style="401" customWidth="1"/>
    <col min="6213" max="6213" width="8.7109375" style="401" customWidth="1"/>
    <col min="6214" max="6214" width="8.28515625" style="401" customWidth="1"/>
    <col min="6215" max="6400" width="9.140625" style="401"/>
    <col min="6401" max="6401" width="18.28515625" style="401" customWidth="1"/>
    <col min="6402" max="6427" width="0" style="401" hidden="1" customWidth="1"/>
    <col min="6428" max="6435" width="6.5703125" style="401" customWidth="1"/>
    <col min="6436" max="6436" width="6.85546875" style="401" customWidth="1"/>
    <col min="6437" max="6437" width="6.7109375" style="401" customWidth="1"/>
    <col min="6438" max="6438" width="6.85546875" style="401" customWidth="1"/>
    <col min="6439" max="6439" width="6.7109375" style="401" customWidth="1"/>
    <col min="6440" max="6440" width="6.85546875" style="401" customWidth="1"/>
    <col min="6441" max="6441" width="6.7109375" style="401" customWidth="1"/>
    <col min="6442" max="6442" width="6.140625" style="401" customWidth="1"/>
    <col min="6443" max="6445" width="7.42578125" style="401" customWidth="1"/>
    <col min="6446" max="6446" width="6.140625" style="401" customWidth="1"/>
    <col min="6447" max="6447" width="7" style="401" customWidth="1"/>
    <col min="6448" max="6449" width="6.140625" style="401" customWidth="1"/>
    <col min="6450" max="6450" width="12.28515625" style="401" customWidth="1"/>
    <col min="6451" max="6451" width="11.85546875" style="401" customWidth="1"/>
    <col min="6452" max="6460" width="6.140625" style="401" customWidth="1"/>
    <col min="6461" max="6461" width="6.5703125" style="401" customWidth="1"/>
    <col min="6462" max="6462" width="6.7109375" style="401" customWidth="1"/>
    <col min="6463" max="6463" width="7.140625" style="401" customWidth="1"/>
    <col min="6464" max="6466" width="7.42578125" style="401" customWidth="1"/>
    <col min="6467" max="6467" width="6.85546875" style="401" customWidth="1"/>
    <col min="6468" max="6468" width="6.5703125" style="401" customWidth="1"/>
    <col min="6469" max="6469" width="8.7109375" style="401" customWidth="1"/>
    <col min="6470" max="6470" width="8.28515625" style="401" customWidth="1"/>
    <col min="6471" max="6656" width="9.140625" style="401"/>
    <col min="6657" max="6657" width="18.28515625" style="401" customWidth="1"/>
    <col min="6658" max="6683" width="0" style="401" hidden="1" customWidth="1"/>
    <col min="6684" max="6691" width="6.5703125" style="401" customWidth="1"/>
    <col min="6692" max="6692" width="6.85546875" style="401" customWidth="1"/>
    <col min="6693" max="6693" width="6.7109375" style="401" customWidth="1"/>
    <col min="6694" max="6694" width="6.85546875" style="401" customWidth="1"/>
    <col min="6695" max="6695" width="6.7109375" style="401" customWidth="1"/>
    <col min="6696" max="6696" width="6.85546875" style="401" customWidth="1"/>
    <col min="6697" max="6697" width="6.7109375" style="401" customWidth="1"/>
    <col min="6698" max="6698" width="6.140625" style="401" customWidth="1"/>
    <col min="6699" max="6701" width="7.42578125" style="401" customWidth="1"/>
    <col min="6702" max="6702" width="6.140625" style="401" customWidth="1"/>
    <col min="6703" max="6703" width="7" style="401" customWidth="1"/>
    <col min="6704" max="6705" width="6.140625" style="401" customWidth="1"/>
    <col min="6706" max="6706" width="12.28515625" style="401" customWidth="1"/>
    <col min="6707" max="6707" width="11.85546875" style="401" customWidth="1"/>
    <col min="6708" max="6716" width="6.140625" style="401" customWidth="1"/>
    <col min="6717" max="6717" width="6.5703125" style="401" customWidth="1"/>
    <col min="6718" max="6718" width="6.7109375" style="401" customWidth="1"/>
    <col min="6719" max="6719" width="7.140625" style="401" customWidth="1"/>
    <col min="6720" max="6722" width="7.42578125" style="401" customWidth="1"/>
    <col min="6723" max="6723" width="6.85546875" style="401" customWidth="1"/>
    <col min="6724" max="6724" width="6.5703125" style="401" customWidth="1"/>
    <col min="6725" max="6725" width="8.7109375" style="401" customWidth="1"/>
    <col min="6726" max="6726" width="8.28515625" style="401" customWidth="1"/>
    <col min="6727" max="6912" width="9.140625" style="401"/>
    <col min="6913" max="6913" width="18.28515625" style="401" customWidth="1"/>
    <col min="6914" max="6939" width="0" style="401" hidden="1" customWidth="1"/>
    <col min="6940" max="6947" width="6.5703125" style="401" customWidth="1"/>
    <col min="6948" max="6948" width="6.85546875" style="401" customWidth="1"/>
    <col min="6949" max="6949" width="6.7109375" style="401" customWidth="1"/>
    <col min="6950" max="6950" width="6.85546875" style="401" customWidth="1"/>
    <col min="6951" max="6951" width="6.7109375" style="401" customWidth="1"/>
    <col min="6952" max="6952" width="6.85546875" style="401" customWidth="1"/>
    <col min="6953" max="6953" width="6.7109375" style="401" customWidth="1"/>
    <col min="6954" max="6954" width="6.140625" style="401" customWidth="1"/>
    <col min="6955" max="6957" width="7.42578125" style="401" customWidth="1"/>
    <col min="6958" max="6958" width="6.140625" style="401" customWidth="1"/>
    <col min="6959" max="6959" width="7" style="401" customWidth="1"/>
    <col min="6960" max="6961" width="6.140625" style="401" customWidth="1"/>
    <col min="6962" max="6962" width="12.28515625" style="401" customWidth="1"/>
    <col min="6963" max="6963" width="11.85546875" style="401" customWidth="1"/>
    <col min="6964" max="6972" width="6.140625" style="401" customWidth="1"/>
    <col min="6973" max="6973" width="6.5703125" style="401" customWidth="1"/>
    <col min="6974" max="6974" width="6.7109375" style="401" customWidth="1"/>
    <col min="6975" max="6975" width="7.140625" style="401" customWidth="1"/>
    <col min="6976" max="6978" width="7.42578125" style="401" customWidth="1"/>
    <col min="6979" max="6979" width="6.85546875" style="401" customWidth="1"/>
    <col min="6980" max="6980" width="6.5703125" style="401" customWidth="1"/>
    <col min="6981" max="6981" width="8.7109375" style="401" customWidth="1"/>
    <col min="6982" max="6982" width="8.28515625" style="401" customWidth="1"/>
    <col min="6983" max="7168" width="9.140625" style="401"/>
    <col min="7169" max="7169" width="18.28515625" style="401" customWidth="1"/>
    <col min="7170" max="7195" width="0" style="401" hidden="1" customWidth="1"/>
    <col min="7196" max="7203" width="6.5703125" style="401" customWidth="1"/>
    <col min="7204" max="7204" width="6.85546875" style="401" customWidth="1"/>
    <col min="7205" max="7205" width="6.7109375" style="401" customWidth="1"/>
    <col min="7206" max="7206" width="6.85546875" style="401" customWidth="1"/>
    <col min="7207" max="7207" width="6.7109375" style="401" customWidth="1"/>
    <col min="7208" max="7208" width="6.85546875" style="401" customWidth="1"/>
    <col min="7209" max="7209" width="6.7109375" style="401" customWidth="1"/>
    <col min="7210" max="7210" width="6.140625" style="401" customWidth="1"/>
    <col min="7211" max="7213" width="7.42578125" style="401" customWidth="1"/>
    <col min="7214" max="7214" width="6.140625" style="401" customWidth="1"/>
    <col min="7215" max="7215" width="7" style="401" customWidth="1"/>
    <col min="7216" max="7217" width="6.140625" style="401" customWidth="1"/>
    <col min="7218" max="7218" width="12.28515625" style="401" customWidth="1"/>
    <col min="7219" max="7219" width="11.85546875" style="401" customWidth="1"/>
    <col min="7220" max="7228" width="6.140625" style="401" customWidth="1"/>
    <col min="7229" max="7229" width="6.5703125" style="401" customWidth="1"/>
    <col min="7230" max="7230" width="6.7109375" style="401" customWidth="1"/>
    <col min="7231" max="7231" width="7.140625" style="401" customWidth="1"/>
    <col min="7232" max="7234" width="7.42578125" style="401" customWidth="1"/>
    <col min="7235" max="7235" width="6.85546875" style="401" customWidth="1"/>
    <col min="7236" max="7236" width="6.5703125" style="401" customWidth="1"/>
    <col min="7237" max="7237" width="8.7109375" style="401" customWidth="1"/>
    <col min="7238" max="7238" width="8.28515625" style="401" customWidth="1"/>
    <col min="7239" max="7424" width="9.140625" style="401"/>
    <col min="7425" max="7425" width="18.28515625" style="401" customWidth="1"/>
    <col min="7426" max="7451" width="0" style="401" hidden="1" customWidth="1"/>
    <col min="7452" max="7459" width="6.5703125" style="401" customWidth="1"/>
    <col min="7460" max="7460" width="6.85546875" style="401" customWidth="1"/>
    <col min="7461" max="7461" width="6.7109375" style="401" customWidth="1"/>
    <col min="7462" max="7462" width="6.85546875" style="401" customWidth="1"/>
    <col min="7463" max="7463" width="6.7109375" style="401" customWidth="1"/>
    <col min="7464" max="7464" width="6.85546875" style="401" customWidth="1"/>
    <col min="7465" max="7465" width="6.7109375" style="401" customWidth="1"/>
    <col min="7466" max="7466" width="6.140625" style="401" customWidth="1"/>
    <col min="7467" max="7469" width="7.42578125" style="401" customWidth="1"/>
    <col min="7470" max="7470" width="6.140625" style="401" customWidth="1"/>
    <col min="7471" max="7471" width="7" style="401" customWidth="1"/>
    <col min="7472" max="7473" width="6.140625" style="401" customWidth="1"/>
    <col min="7474" max="7474" width="12.28515625" style="401" customWidth="1"/>
    <col min="7475" max="7475" width="11.85546875" style="401" customWidth="1"/>
    <col min="7476" max="7484" width="6.140625" style="401" customWidth="1"/>
    <col min="7485" max="7485" width="6.5703125" style="401" customWidth="1"/>
    <col min="7486" max="7486" width="6.7109375" style="401" customWidth="1"/>
    <col min="7487" max="7487" width="7.140625" style="401" customWidth="1"/>
    <col min="7488" max="7490" width="7.42578125" style="401" customWidth="1"/>
    <col min="7491" max="7491" width="6.85546875" style="401" customWidth="1"/>
    <col min="7492" max="7492" width="6.5703125" style="401" customWidth="1"/>
    <col min="7493" max="7493" width="8.7109375" style="401" customWidth="1"/>
    <col min="7494" max="7494" width="8.28515625" style="401" customWidth="1"/>
    <col min="7495" max="7680" width="9.140625" style="401"/>
    <col min="7681" max="7681" width="18.28515625" style="401" customWidth="1"/>
    <col min="7682" max="7707" width="0" style="401" hidden="1" customWidth="1"/>
    <col min="7708" max="7715" width="6.5703125" style="401" customWidth="1"/>
    <col min="7716" max="7716" width="6.85546875" style="401" customWidth="1"/>
    <col min="7717" max="7717" width="6.7109375" style="401" customWidth="1"/>
    <col min="7718" max="7718" width="6.85546875" style="401" customWidth="1"/>
    <col min="7719" max="7719" width="6.7109375" style="401" customWidth="1"/>
    <col min="7720" max="7720" width="6.85546875" style="401" customWidth="1"/>
    <col min="7721" max="7721" width="6.7109375" style="401" customWidth="1"/>
    <col min="7722" max="7722" width="6.140625" style="401" customWidth="1"/>
    <col min="7723" max="7725" width="7.42578125" style="401" customWidth="1"/>
    <col min="7726" max="7726" width="6.140625" style="401" customWidth="1"/>
    <col min="7727" max="7727" width="7" style="401" customWidth="1"/>
    <col min="7728" max="7729" width="6.140625" style="401" customWidth="1"/>
    <col min="7730" max="7730" width="12.28515625" style="401" customWidth="1"/>
    <col min="7731" max="7731" width="11.85546875" style="401" customWidth="1"/>
    <col min="7732" max="7740" width="6.140625" style="401" customWidth="1"/>
    <col min="7741" max="7741" width="6.5703125" style="401" customWidth="1"/>
    <col min="7742" max="7742" width="6.7109375" style="401" customWidth="1"/>
    <col min="7743" max="7743" width="7.140625" style="401" customWidth="1"/>
    <col min="7744" max="7746" width="7.42578125" style="401" customWidth="1"/>
    <col min="7747" max="7747" width="6.85546875" style="401" customWidth="1"/>
    <col min="7748" max="7748" width="6.5703125" style="401" customWidth="1"/>
    <col min="7749" max="7749" width="8.7109375" style="401" customWidth="1"/>
    <col min="7750" max="7750" width="8.28515625" style="401" customWidth="1"/>
    <col min="7751" max="7936" width="9.140625" style="401"/>
    <col min="7937" max="7937" width="18.28515625" style="401" customWidth="1"/>
    <col min="7938" max="7963" width="0" style="401" hidden="1" customWidth="1"/>
    <col min="7964" max="7971" width="6.5703125" style="401" customWidth="1"/>
    <col min="7972" max="7972" width="6.85546875" style="401" customWidth="1"/>
    <col min="7973" max="7973" width="6.7109375" style="401" customWidth="1"/>
    <col min="7974" max="7974" width="6.85546875" style="401" customWidth="1"/>
    <col min="7975" max="7975" width="6.7109375" style="401" customWidth="1"/>
    <col min="7976" max="7976" width="6.85546875" style="401" customWidth="1"/>
    <col min="7977" max="7977" width="6.7109375" style="401" customWidth="1"/>
    <col min="7978" max="7978" width="6.140625" style="401" customWidth="1"/>
    <col min="7979" max="7981" width="7.42578125" style="401" customWidth="1"/>
    <col min="7982" max="7982" width="6.140625" style="401" customWidth="1"/>
    <col min="7983" max="7983" width="7" style="401" customWidth="1"/>
    <col min="7984" max="7985" width="6.140625" style="401" customWidth="1"/>
    <col min="7986" max="7986" width="12.28515625" style="401" customWidth="1"/>
    <col min="7987" max="7987" width="11.85546875" style="401" customWidth="1"/>
    <col min="7988" max="7996" width="6.140625" style="401" customWidth="1"/>
    <col min="7997" max="7997" width="6.5703125" style="401" customWidth="1"/>
    <col min="7998" max="7998" width="6.7109375" style="401" customWidth="1"/>
    <col min="7999" max="7999" width="7.140625" style="401" customWidth="1"/>
    <col min="8000" max="8002" width="7.42578125" style="401" customWidth="1"/>
    <col min="8003" max="8003" width="6.85546875" style="401" customWidth="1"/>
    <col min="8004" max="8004" width="6.5703125" style="401" customWidth="1"/>
    <col min="8005" max="8005" width="8.7109375" style="401" customWidth="1"/>
    <col min="8006" max="8006" width="8.28515625" style="401" customWidth="1"/>
    <col min="8007" max="8192" width="9.140625" style="401"/>
    <col min="8193" max="8193" width="18.28515625" style="401" customWidth="1"/>
    <col min="8194" max="8219" width="0" style="401" hidden="1" customWidth="1"/>
    <col min="8220" max="8227" width="6.5703125" style="401" customWidth="1"/>
    <col min="8228" max="8228" width="6.85546875" style="401" customWidth="1"/>
    <col min="8229" max="8229" width="6.7109375" style="401" customWidth="1"/>
    <col min="8230" max="8230" width="6.85546875" style="401" customWidth="1"/>
    <col min="8231" max="8231" width="6.7109375" style="401" customWidth="1"/>
    <col min="8232" max="8232" width="6.85546875" style="401" customWidth="1"/>
    <col min="8233" max="8233" width="6.7109375" style="401" customWidth="1"/>
    <col min="8234" max="8234" width="6.140625" style="401" customWidth="1"/>
    <col min="8235" max="8237" width="7.42578125" style="401" customWidth="1"/>
    <col min="8238" max="8238" width="6.140625" style="401" customWidth="1"/>
    <col min="8239" max="8239" width="7" style="401" customWidth="1"/>
    <col min="8240" max="8241" width="6.140625" style="401" customWidth="1"/>
    <col min="8242" max="8242" width="12.28515625" style="401" customWidth="1"/>
    <col min="8243" max="8243" width="11.85546875" style="401" customWidth="1"/>
    <col min="8244" max="8252" width="6.140625" style="401" customWidth="1"/>
    <col min="8253" max="8253" width="6.5703125" style="401" customWidth="1"/>
    <col min="8254" max="8254" width="6.7109375" style="401" customWidth="1"/>
    <col min="8255" max="8255" width="7.140625" style="401" customWidth="1"/>
    <col min="8256" max="8258" width="7.42578125" style="401" customWidth="1"/>
    <col min="8259" max="8259" width="6.85546875" style="401" customWidth="1"/>
    <col min="8260" max="8260" width="6.5703125" style="401" customWidth="1"/>
    <col min="8261" max="8261" width="8.7109375" style="401" customWidth="1"/>
    <col min="8262" max="8262" width="8.28515625" style="401" customWidth="1"/>
    <col min="8263" max="8448" width="9.140625" style="401"/>
    <col min="8449" max="8449" width="18.28515625" style="401" customWidth="1"/>
    <col min="8450" max="8475" width="0" style="401" hidden="1" customWidth="1"/>
    <col min="8476" max="8483" width="6.5703125" style="401" customWidth="1"/>
    <col min="8484" max="8484" width="6.85546875" style="401" customWidth="1"/>
    <col min="8485" max="8485" width="6.7109375" style="401" customWidth="1"/>
    <col min="8486" max="8486" width="6.85546875" style="401" customWidth="1"/>
    <col min="8487" max="8487" width="6.7109375" style="401" customWidth="1"/>
    <col min="8488" max="8488" width="6.85546875" style="401" customWidth="1"/>
    <col min="8489" max="8489" width="6.7109375" style="401" customWidth="1"/>
    <col min="8490" max="8490" width="6.140625" style="401" customWidth="1"/>
    <col min="8491" max="8493" width="7.42578125" style="401" customWidth="1"/>
    <col min="8494" max="8494" width="6.140625" style="401" customWidth="1"/>
    <col min="8495" max="8495" width="7" style="401" customWidth="1"/>
    <col min="8496" max="8497" width="6.140625" style="401" customWidth="1"/>
    <col min="8498" max="8498" width="12.28515625" style="401" customWidth="1"/>
    <col min="8499" max="8499" width="11.85546875" style="401" customWidth="1"/>
    <col min="8500" max="8508" width="6.140625" style="401" customWidth="1"/>
    <col min="8509" max="8509" width="6.5703125" style="401" customWidth="1"/>
    <col min="8510" max="8510" width="6.7109375" style="401" customWidth="1"/>
    <col min="8511" max="8511" width="7.140625" style="401" customWidth="1"/>
    <col min="8512" max="8514" width="7.42578125" style="401" customWidth="1"/>
    <col min="8515" max="8515" width="6.85546875" style="401" customWidth="1"/>
    <col min="8516" max="8516" width="6.5703125" style="401" customWidth="1"/>
    <col min="8517" max="8517" width="8.7109375" style="401" customWidth="1"/>
    <col min="8518" max="8518" width="8.28515625" style="401" customWidth="1"/>
    <col min="8519" max="8704" width="9.140625" style="401"/>
    <col min="8705" max="8705" width="18.28515625" style="401" customWidth="1"/>
    <col min="8706" max="8731" width="0" style="401" hidden="1" customWidth="1"/>
    <col min="8732" max="8739" width="6.5703125" style="401" customWidth="1"/>
    <col min="8740" max="8740" width="6.85546875" style="401" customWidth="1"/>
    <col min="8741" max="8741" width="6.7109375" style="401" customWidth="1"/>
    <col min="8742" max="8742" width="6.85546875" style="401" customWidth="1"/>
    <col min="8743" max="8743" width="6.7109375" style="401" customWidth="1"/>
    <col min="8744" max="8744" width="6.85546875" style="401" customWidth="1"/>
    <col min="8745" max="8745" width="6.7109375" style="401" customWidth="1"/>
    <col min="8746" max="8746" width="6.140625" style="401" customWidth="1"/>
    <col min="8747" max="8749" width="7.42578125" style="401" customWidth="1"/>
    <col min="8750" max="8750" width="6.140625" style="401" customWidth="1"/>
    <col min="8751" max="8751" width="7" style="401" customWidth="1"/>
    <col min="8752" max="8753" width="6.140625" style="401" customWidth="1"/>
    <col min="8754" max="8754" width="12.28515625" style="401" customWidth="1"/>
    <col min="8755" max="8755" width="11.85546875" style="401" customWidth="1"/>
    <col min="8756" max="8764" width="6.140625" style="401" customWidth="1"/>
    <col min="8765" max="8765" width="6.5703125" style="401" customWidth="1"/>
    <col min="8766" max="8766" width="6.7109375" style="401" customWidth="1"/>
    <col min="8767" max="8767" width="7.140625" style="401" customWidth="1"/>
    <col min="8768" max="8770" width="7.42578125" style="401" customWidth="1"/>
    <col min="8771" max="8771" width="6.85546875" style="401" customWidth="1"/>
    <col min="8772" max="8772" width="6.5703125" style="401" customWidth="1"/>
    <col min="8773" max="8773" width="8.7109375" style="401" customWidth="1"/>
    <col min="8774" max="8774" width="8.28515625" style="401" customWidth="1"/>
    <col min="8775" max="8960" width="9.140625" style="401"/>
    <col min="8961" max="8961" width="18.28515625" style="401" customWidth="1"/>
    <col min="8962" max="8987" width="0" style="401" hidden="1" customWidth="1"/>
    <col min="8988" max="8995" width="6.5703125" style="401" customWidth="1"/>
    <col min="8996" max="8996" width="6.85546875" style="401" customWidth="1"/>
    <col min="8997" max="8997" width="6.7109375" style="401" customWidth="1"/>
    <col min="8998" max="8998" width="6.85546875" style="401" customWidth="1"/>
    <col min="8999" max="8999" width="6.7109375" style="401" customWidth="1"/>
    <col min="9000" max="9000" width="6.85546875" style="401" customWidth="1"/>
    <col min="9001" max="9001" width="6.7109375" style="401" customWidth="1"/>
    <col min="9002" max="9002" width="6.140625" style="401" customWidth="1"/>
    <col min="9003" max="9005" width="7.42578125" style="401" customWidth="1"/>
    <col min="9006" max="9006" width="6.140625" style="401" customWidth="1"/>
    <col min="9007" max="9007" width="7" style="401" customWidth="1"/>
    <col min="9008" max="9009" width="6.140625" style="401" customWidth="1"/>
    <col min="9010" max="9010" width="12.28515625" style="401" customWidth="1"/>
    <col min="9011" max="9011" width="11.85546875" style="401" customWidth="1"/>
    <col min="9012" max="9020" width="6.140625" style="401" customWidth="1"/>
    <col min="9021" max="9021" width="6.5703125" style="401" customWidth="1"/>
    <col min="9022" max="9022" width="6.7109375" style="401" customWidth="1"/>
    <col min="9023" max="9023" width="7.140625" style="401" customWidth="1"/>
    <col min="9024" max="9026" width="7.42578125" style="401" customWidth="1"/>
    <col min="9027" max="9027" width="6.85546875" style="401" customWidth="1"/>
    <col min="9028" max="9028" width="6.5703125" style="401" customWidth="1"/>
    <col min="9029" max="9029" width="8.7109375" style="401" customWidth="1"/>
    <col min="9030" max="9030" width="8.28515625" style="401" customWidth="1"/>
    <col min="9031" max="9216" width="9.140625" style="401"/>
    <col min="9217" max="9217" width="18.28515625" style="401" customWidth="1"/>
    <col min="9218" max="9243" width="0" style="401" hidden="1" customWidth="1"/>
    <col min="9244" max="9251" width="6.5703125" style="401" customWidth="1"/>
    <col min="9252" max="9252" width="6.85546875" style="401" customWidth="1"/>
    <col min="9253" max="9253" width="6.7109375" style="401" customWidth="1"/>
    <col min="9254" max="9254" width="6.85546875" style="401" customWidth="1"/>
    <col min="9255" max="9255" width="6.7109375" style="401" customWidth="1"/>
    <col min="9256" max="9256" width="6.85546875" style="401" customWidth="1"/>
    <col min="9257" max="9257" width="6.7109375" style="401" customWidth="1"/>
    <col min="9258" max="9258" width="6.140625" style="401" customWidth="1"/>
    <col min="9259" max="9261" width="7.42578125" style="401" customWidth="1"/>
    <col min="9262" max="9262" width="6.140625" style="401" customWidth="1"/>
    <col min="9263" max="9263" width="7" style="401" customWidth="1"/>
    <col min="9264" max="9265" width="6.140625" style="401" customWidth="1"/>
    <col min="9266" max="9266" width="12.28515625" style="401" customWidth="1"/>
    <col min="9267" max="9267" width="11.85546875" style="401" customWidth="1"/>
    <col min="9268" max="9276" width="6.140625" style="401" customWidth="1"/>
    <col min="9277" max="9277" width="6.5703125" style="401" customWidth="1"/>
    <col min="9278" max="9278" width="6.7109375" style="401" customWidth="1"/>
    <col min="9279" max="9279" width="7.140625" style="401" customWidth="1"/>
    <col min="9280" max="9282" width="7.42578125" style="401" customWidth="1"/>
    <col min="9283" max="9283" width="6.85546875" style="401" customWidth="1"/>
    <col min="9284" max="9284" width="6.5703125" style="401" customWidth="1"/>
    <col min="9285" max="9285" width="8.7109375" style="401" customWidth="1"/>
    <col min="9286" max="9286" width="8.28515625" style="401" customWidth="1"/>
    <col min="9287" max="9472" width="9.140625" style="401"/>
    <col min="9473" max="9473" width="18.28515625" style="401" customWidth="1"/>
    <col min="9474" max="9499" width="0" style="401" hidden="1" customWidth="1"/>
    <col min="9500" max="9507" width="6.5703125" style="401" customWidth="1"/>
    <col min="9508" max="9508" width="6.85546875" style="401" customWidth="1"/>
    <col min="9509" max="9509" width="6.7109375" style="401" customWidth="1"/>
    <col min="9510" max="9510" width="6.85546875" style="401" customWidth="1"/>
    <col min="9511" max="9511" width="6.7109375" style="401" customWidth="1"/>
    <col min="9512" max="9512" width="6.85546875" style="401" customWidth="1"/>
    <col min="9513" max="9513" width="6.7109375" style="401" customWidth="1"/>
    <col min="9514" max="9514" width="6.140625" style="401" customWidth="1"/>
    <col min="9515" max="9517" width="7.42578125" style="401" customWidth="1"/>
    <col min="9518" max="9518" width="6.140625" style="401" customWidth="1"/>
    <col min="9519" max="9519" width="7" style="401" customWidth="1"/>
    <col min="9520" max="9521" width="6.140625" style="401" customWidth="1"/>
    <col min="9522" max="9522" width="12.28515625" style="401" customWidth="1"/>
    <col min="9523" max="9523" width="11.85546875" style="401" customWidth="1"/>
    <col min="9524" max="9532" width="6.140625" style="401" customWidth="1"/>
    <col min="9533" max="9533" width="6.5703125" style="401" customWidth="1"/>
    <col min="9534" max="9534" width="6.7109375" style="401" customWidth="1"/>
    <col min="9535" max="9535" width="7.140625" style="401" customWidth="1"/>
    <col min="9536" max="9538" width="7.42578125" style="401" customWidth="1"/>
    <col min="9539" max="9539" width="6.85546875" style="401" customWidth="1"/>
    <col min="9540" max="9540" width="6.5703125" style="401" customWidth="1"/>
    <col min="9541" max="9541" width="8.7109375" style="401" customWidth="1"/>
    <col min="9542" max="9542" width="8.28515625" style="401" customWidth="1"/>
    <col min="9543" max="9728" width="9.140625" style="401"/>
    <col min="9729" max="9729" width="18.28515625" style="401" customWidth="1"/>
    <col min="9730" max="9755" width="0" style="401" hidden="1" customWidth="1"/>
    <col min="9756" max="9763" width="6.5703125" style="401" customWidth="1"/>
    <col min="9764" max="9764" width="6.85546875" style="401" customWidth="1"/>
    <col min="9765" max="9765" width="6.7109375" style="401" customWidth="1"/>
    <col min="9766" max="9766" width="6.85546875" style="401" customWidth="1"/>
    <col min="9767" max="9767" width="6.7109375" style="401" customWidth="1"/>
    <col min="9768" max="9768" width="6.85546875" style="401" customWidth="1"/>
    <col min="9769" max="9769" width="6.7109375" style="401" customWidth="1"/>
    <col min="9770" max="9770" width="6.140625" style="401" customWidth="1"/>
    <col min="9771" max="9773" width="7.42578125" style="401" customWidth="1"/>
    <col min="9774" max="9774" width="6.140625" style="401" customWidth="1"/>
    <col min="9775" max="9775" width="7" style="401" customWidth="1"/>
    <col min="9776" max="9777" width="6.140625" style="401" customWidth="1"/>
    <col min="9778" max="9778" width="12.28515625" style="401" customWidth="1"/>
    <col min="9779" max="9779" width="11.85546875" style="401" customWidth="1"/>
    <col min="9780" max="9788" width="6.140625" style="401" customWidth="1"/>
    <col min="9789" max="9789" width="6.5703125" style="401" customWidth="1"/>
    <col min="9790" max="9790" width="6.7109375" style="401" customWidth="1"/>
    <col min="9791" max="9791" width="7.140625" style="401" customWidth="1"/>
    <col min="9792" max="9794" width="7.42578125" style="401" customWidth="1"/>
    <col min="9795" max="9795" width="6.85546875" style="401" customWidth="1"/>
    <col min="9796" max="9796" width="6.5703125" style="401" customWidth="1"/>
    <col min="9797" max="9797" width="8.7109375" style="401" customWidth="1"/>
    <col min="9798" max="9798" width="8.28515625" style="401" customWidth="1"/>
    <col min="9799" max="9984" width="9.140625" style="401"/>
    <col min="9985" max="9985" width="18.28515625" style="401" customWidth="1"/>
    <col min="9986" max="10011" width="0" style="401" hidden="1" customWidth="1"/>
    <col min="10012" max="10019" width="6.5703125" style="401" customWidth="1"/>
    <col min="10020" max="10020" width="6.85546875" style="401" customWidth="1"/>
    <col min="10021" max="10021" width="6.7109375" style="401" customWidth="1"/>
    <col min="10022" max="10022" width="6.85546875" style="401" customWidth="1"/>
    <col min="10023" max="10023" width="6.7109375" style="401" customWidth="1"/>
    <col min="10024" max="10024" width="6.85546875" style="401" customWidth="1"/>
    <col min="10025" max="10025" width="6.7109375" style="401" customWidth="1"/>
    <col min="10026" max="10026" width="6.140625" style="401" customWidth="1"/>
    <col min="10027" max="10029" width="7.42578125" style="401" customWidth="1"/>
    <col min="10030" max="10030" width="6.140625" style="401" customWidth="1"/>
    <col min="10031" max="10031" width="7" style="401" customWidth="1"/>
    <col min="10032" max="10033" width="6.140625" style="401" customWidth="1"/>
    <col min="10034" max="10034" width="12.28515625" style="401" customWidth="1"/>
    <col min="10035" max="10035" width="11.85546875" style="401" customWidth="1"/>
    <col min="10036" max="10044" width="6.140625" style="401" customWidth="1"/>
    <col min="10045" max="10045" width="6.5703125" style="401" customWidth="1"/>
    <col min="10046" max="10046" width="6.7109375" style="401" customWidth="1"/>
    <col min="10047" max="10047" width="7.140625" style="401" customWidth="1"/>
    <col min="10048" max="10050" width="7.42578125" style="401" customWidth="1"/>
    <col min="10051" max="10051" width="6.85546875" style="401" customWidth="1"/>
    <col min="10052" max="10052" width="6.5703125" style="401" customWidth="1"/>
    <col min="10053" max="10053" width="8.7109375" style="401" customWidth="1"/>
    <col min="10054" max="10054" width="8.28515625" style="401" customWidth="1"/>
    <col min="10055" max="10240" width="9.140625" style="401"/>
    <col min="10241" max="10241" width="18.28515625" style="401" customWidth="1"/>
    <col min="10242" max="10267" width="0" style="401" hidden="1" customWidth="1"/>
    <col min="10268" max="10275" width="6.5703125" style="401" customWidth="1"/>
    <col min="10276" max="10276" width="6.85546875" style="401" customWidth="1"/>
    <col min="10277" max="10277" width="6.7109375" style="401" customWidth="1"/>
    <col min="10278" max="10278" width="6.85546875" style="401" customWidth="1"/>
    <col min="10279" max="10279" width="6.7109375" style="401" customWidth="1"/>
    <col min="10280" max="10280" width="6.85546875" style="401" customWidth="1"/>
    <col min="10281" max="10281" width="6.7109375" style="401" customWidth="1"/>
    <col min="10282" max="10282" width="6.140625" style="401" customWidth="1"/>
    <col min="10283" max="10285" width="7.42578125" style="401" customWidth="1"/>
    <col min="10286" max="10286" width="6.140625" style="401" customWidth="1"/>
    <col min="10287" max="10287" width="7" style="401" customWidth="1"/>
    <col min="10288" max="10289" width="6.140625" style="401" customWidth="1"/>
    <col min="10290" max="10290" width="12.28515625" style="401" customWidth="1"/>
    <col min="10291" max="10291" width="11.85546875" style="401" customWidth="1"/>
    <col min="10292" max="10300" width="6.140625" style="401" customWidth="1"/>
    <col min="10301" max="10301" width="6.5703125" style="401" customWidth="1"/>
    <col min="10302" max="10302" width="6.7109375" style="401" customWidth="1"/>
    <col min="10303" max="10303" width="7.140625" style="401" customWidth="1"/>
    <col min="10304" max="10306" width="7.42578125" style="401" customWidth="1"/>
    <col min="10307" max="10307" width="6.85546875" style="401" customWidth="1"/>
    <col min="10308" max="10308" width="6.5703125" style="401" customWidth="1"/>
    <col min="10309" max="10309" width="8.7109375" style="401" customWidth="1"/>
    <col min="10310" max="10310" width="8.28515625" style="401" customWidth="1"/>
    <col min="10311" max="10496" width="9.140625" style="401"/>
    <col min="10497" max="10497" width="18.28515625" style="401" customWidth="1"/>
    <col min="10498" max="10523" width="0" style="401" hidden="1" customWidth="1"/>
    <col min="10524" max="10531" width="6.5703125" style="401" customWidth="1"/>
    <col min="10532" max="10532" width="6.85546875" style="401" customWidth="1"/>
    <col min="10533" max="10533" width="6.7109375" style="401" customWidth="1"/>
    <col min="10534" max="10534" width="6.85546875" style="401" customWidth="1"/>
    <col min="10535" max="10535" width="6.7109375" style="401" customWidth="1"/>
    <col min="10536" max="10536" width="6.85546875" style="401" customWidth="1"/>
    <col min="10537" max="10537" width="6.7109375" style="401" customWidth="1"/>
    <col min="10538" max="10538" width="6.140625" style="401" customWidth="1"/>
    <col min="10539" max="10541" width="7.42578125" style="401" customWidth="1"/>
    <col min="10542" max="10542" width="6.140625" style="401" customWidth="1"/>
    <col min="10543" max="10543" width="7" style="401" customWidth="1"/>
    <col min="10544" max="10545" width="6.140625" style="401" customWidth="1"/>
    <col min="10546" max="10546" width="12.28515625" style="401" customWidth="1"/>
    <col min="10547" max="10547" width="11.85546875" style="401" customWidth="1"/>
    <col min="10548" max="10556" width="6.140625" style="401" customWidth="1"/>
    <col min="10557" max="10557" width="6.5703125" style="401" customWidth="1"/>
    <col min="10558" max="10558" width="6.7109375" style="401" customWidth="1"/>
    <col min="10559" max="10559" width="7.140625" style="401" customWidth="1"/>
    <col min="10560" max="10562" width="7.42578125" style="401" customWidth="1"/>
    <col min="10563" max="10563" width="6.85546875" style="401" customWidth="1"/>
    <col min="10564" max="10564" width="6.5703125" style="401" customWidth="1"/>
    <col min="10565" max="10565" width="8.7109375" style="401" customWidth="1"/>
    <col min="10566" max="10566" width="8.28515625" style="401" customWidth="1"/>
    <col min="10567" max="10752" width="9.140625" style="401"/>
    <col min="10753" max="10753" width="18.28515625" style="401" customWidth="1"/>
    <col min="10754" max="10779" width="0" style="401" hidden="1" customWidth="1"/>
    <col min="10780" max="10787" width="6.5703125" style="401" customWidth="1"/>
    <col min="10788" max="10788" width="6.85546875" style="401" customWidth="1"/>
    <col min="10789" max="10789" width="6.7109375" style="401" customWidth="1"/>
    <col min="10790" max="10790" width="6.85546875" style="401" customWidth="1"/>
    <col min="10791" max="10791" width="6.7109375" style="401" customWidth="1"/>
    <col min="10792" max="10792" width="6.85546875" style="401" customWidth="1"/>
    <col min="10793" max="10793" width="6.7109375" style="401" customWidth="1"/>
    <col min="10794" max="10794" width="6.140625" style="401" customWidth="1"/>
    <col min="10795" max="10797" width="7.42578125" style="401" customWidth="1"/>
    <col min="10798" max="10798" width="6.140625" style="401" customWidth="1"/>
    <col min="10799" max="10799" width="7" style="401" customWidth="1"/>
    <col min="10800" max="10801" width="6.140625" style="401" customWidth="1"/>
    <col min="10802" max="10802" width="12.28515625" style="401" customWidth="1"/>
    <col min="10803" max="10803" width="11.85546875" style="401" customWidth="1"/>
    <col min="10804" max="10812" width="6.140625" style="401" customWidth="1"/>
    <col min="10813" max="10813" width="6.5703125" style="401" customWidth="1"/>
    <col min="10814" max="10814" width="6.7109375" style="401" customWidth="1"/>
    <col min="10815" max="10815" width="7.140625" style="401" customWidth="1"/>
    <col min="10816" max="10818" width="7.42578125" style="401" customWidth="1"/>
    <col min="10819" max="10819" width="6.85546875" style="401" customWidth="1"/>
    <col min="10820" max="10820" width="6.5703125" style="401" customWidth="1"/>
    <col min="10821" max="10821" width="8.7109375" style="401" customWidth="1"/>
    <col min="10822" max="10822" width="8.28515625" style="401" customWidth="1"/>
    <col min="10823" max="11008" width="9.140625" style="401"/>
    <col min="11009" max="11009" width="18.28515625" style="401" customWidth="1"/>
    <col min="11010" max="11035" width="0" style="401" hidden="1" customWidth="1"/>
    <col min="11036" max="11043" width="6.5703125" style="401" customWidth="1"/>
    <col min="11044" max="11044" width="6.85546875" style="401" customWidth="1"/>
    <col min="11045" max="11045" width="6.7109375" style="401" customWidth="1"/>
    <col min="11046" max="11046" width="6.85546875" style="401" customWidth="1"/>
    <col min="11047" max="11047" width="6.7109375" style="401" customWidth="1"/>
    <col min="11048" max="11048" width="6.85546875" style="401" customWidth="1"/>
    <col min="11049" max="11049" width="6.7109375" style="401" customWidth="1"/>
    <col min="11050" max="11050" width="6.140625" style="401" customWidth="1"/>
    <col min="11051" max="11053" width="7.42578125" style="401" customWidth="1"/>
    <col min="11054" max="11054" width="6.140625" style="401" customWidth="1"/>
    <col min="11055" max="11055" width="7" style="401" customWidth="1"/>
    <col min="11056" max="11057" width="6.140625" style="401" customWidth="1"/>
    <col min="11058" max="11058" width="12.28515625" style="401" customWidth="1"/>
    <col min="11059" max="11059" width="11.85546875" style="401" customWidth="1"/>
    <col min="11060" max="11068" width="6.140625" style="401" customWidth="1"/>
    <col min="11069" max="11069" width="6.5703125" style="401" customWidth="1"/>
    <col min="11070" max="11070" width="6.7109375" style="401" customWidth="1"/>
    <col min="11071" max="11071" width="7.140625" style="401" customWidth="1"/>
    <col min="11072" max="11074" width="7.42578125" style="401" customWidth="1"/>
    <col min="11075" max="11075" width="6.85546875" style="401" customWidth="1"/>
    <col min="11076" max="11076" width="6.5703125" style="401" customWidth="1"/>
    <col min="11077" max="11077" width="8.7109375" style="401" customWidth="1"/>
    <col min="11078" max="11078" width="8.28515625" style="401" customWidth="1"/>
    <col min="11079" max="11264" width="9.140625" style="401"/>
    <col min="11265" max="11265" width="18.28515625" style="401" customWidth="1"/>
    <col min="11266" max="11291" width="0" style="401" hidden="1" customWidth="1"/>
    <col min="11292" max="11299" width="6.5703125" style="401" customWidth="1"/>
    <col min="11300" max="11300" width="6.85546875" style="401" customWidth="1"/>
    <col min="11301" max="11301" width="6.7109375" style="401" customWidth="1"/>
    <col min="11302" max="11302" width="6.85546875" style="401" customWidth="1"/>
    <col min="11303" max="11303" width="6.7109375" style="401" customWidth="1"/>
    <col min="11304" max="11304" width="6.85546875" style="401" customWidth="1"/>
    <col min="11305" max="11305" width="6.7109375" style="401" customWidth="1"/>
    <col min="11306" max="11306" width="6.140625" style="401" customWidth="1"/>
    <col min="11307" max="11309" width="7.42578125" style="401" customWidth="1"/>
    <col min="11310" max="11310" width="6.140625" style="401" customWidth="1"/>
    <col min="11311" max="11311" width="7" style="401" customWidth="1"/>
    <col min="11312" max="11313" width="6.140625" style="401" customWidth="1"/>
    <col min="11314" max="11314" width="12.28515625" style="401" customWidth="1"/>
    <col min="11315" max="11315" width="11.85546875" style="401" customWidth="1"/>
    <col min="11316" max="11324" width="6.140625" style="401" customWidth="1"/>
    <col min="11325" max="11325" width="6.5703125" style="401" customWidth="1"/>
    <col min="11326" max="11326" width="6.7109375" style="401" customWidth="1"/>
    <col min="11327" max="11327" width="7.140625" style="401" customWidth="1"/>
    <col min="11328" max="11330" width="7.42578125" style="401" customWidth="1"/>
    <col min="11331" max="11331" width="6.85546875" style="401" customWidth="1"/>
    <col min="11332" max="11332" width="6.5703125" style="401" customWidth="1"/>
    <col min="11333" max="11333" width="8.7109375" style="401" customWidth="1"/>
    <col min="11334" max="11334" width="8.28515625" style="401" customWidth="1"/>
    <col min="11335" max="11520" width="9.140625" style="401"/>
    <col min="11521" max="11521" width="18.28515625" style="401" customWidth="1"/>
    <col min="11522" max="11547" width="0" style="401" hidden="1" customWidth="1"/>
    <col min="11548" max="11555" width="6.5703125" style="401" customWidth="1"/>
    <col min="11556" max="11556" width="6.85546875" style="401" customWidth="1"/>
    <col min="11557" max="11557" width="6.7109375" style="401" customWidth="1"/>
    <col min="11558" max="11558" width="6.85546875" style="401" customWidth="1"/>
    <col min="11559" max="11559" width="6.7109375" style="401" customWidth="1"/>
    <col min="11560" max="11560" width="6.85546875" style="401" customWidth="1"/>
    <col min="11561" max="11561" width="6.7109375" style="401" customWidth="1"/>
    <col min="11562" max="11562" width="6.140625" style="401" customWidth="1"/>
    <col min="11563" max="11565" width="7.42578125" style="401" customWidth="1"/>
    <col min="11566" max="11566" width="6.140625" style="401" customWidth="1"/>
    <col min="11567" max="11567" width="7" style="401" customWidth="1"/>
    <col min="11568" max="11569" width="6.140625" style="401" customWidth="1"/>
    <col min="11570" max="11570" width="12.28515625" style="401" customWidth="1"/>
    <col min="11571" max="11571" width="11.85546875" style="401" customWidth="1"/>
    <col min="11572" max="11580" width="6.140625" style="401" customWidth="1"/>
    <col min="11581" max="11581" width="6.5703125" style="401" customWidth="1"/>
    <col min="11582" max="11582" width="6.7109375" style="401" customWidth="1"/>
    <col min="11583" max="11583" width="7.140625" style="401" customWidth="1"/>
    <col min="11584" max="11586" width="7.42578125" style="401" customWidth="1"/>
    <col min="11587" max="11587" width="6.85546875" style="401" customWidth="1"/>
    <col min="11588" max="11588" width="6.5703125" style="401" customWidth="1"/>
    <col min="11589" max="11589" width="8.7109375" style="401" customWidth="1"/>
    <col min="11590" max="11590" width="8.28515625" style="401" customWidth="1"/>
    <col min="11591" max="11776" width="9.140625" style="401"/>
    <col min="11777" max="11777" width="18.28515625" style="401" customWidth="1"/>
    <col min="11778" max="11803" width="0" style="401" hidden="1" customWidth="1"/>
    <col min="11804" max="11811" width="6.5703125" style="401" customWidth="1"/>
    <col min="11812" max="11812" width="6.85546875" style="401" customWidth="1"/>
    <col min="11813" max="11813" width="6.7109375" style="401" customWidth="1"/>
    <col min="11814" max="11814" width="6.85546875" style="401" customWidth="1"/>
    <col min="11815" max="11815" width="6.7109375" style="401" customWidth="1"/>
    <col min="11816" max="11816" width="6.85546875" style="401" customWidth="1"/>
    <col min="11817" max="11817" width="6.7109375" style="401" customWidth="1"/>
    <col min="11818" max="11818" width="6.140625" style="401" customWidth="1"/>
    <col min="11819" max="11821" width="7.42578125" style="401" customWidth="1"/>
    <col min="11822" max="11822" width="6.140625" style="401" customWidth="1"/>
    <col min="11823" max="11823" width="7" style="401" customWidth="1"/>
    <col min="11824" max="11825" width="6.140625" style="401" customWidth="1"/>
    <col min="11826" max="11826" width="12.28515625" style="401" customWidth="1"/>
    <col min="11827" max="11827" width="11.85546875" style="401" customWidth="1"/>
    <col min="11828" max="11836" width="6.140625" style="401" customWidth="1"/>
    <col min="11837" max="11837" width="6.5703125" style="401" customWidth="1"/>
    <col min="11838" max="11838" width="6.7109375" style="401" customWidth="1"/>
    <col min="11839" max="11839" width="7.140625" style="401" customWidth="1"/>
    <col min="11840" max="11842" width="7.42578125" style="401" customWidth="1"/>
    <col min="11843" max="11843" width="6.85546875" style="401" customWidth="1"/>
    <col min="11844" max="11844" width="6.5703125" style="401" customWidth="1"/>
    <col min="11845" max="11845" width="8.7109375" style="401" customWidth="1"/>
    <col min="11846" max="11846" width="8.28515625" style="401" customWidth="1"/>
    <col min="11847" max="12032" width="9.140625" style="401"/>
    <col min="12033" max="12033" width="18.28515625" style="401" customWidth="1"/>
    <col min="12034" max="12059" width="0" style="401" hidden="1" customWidth="1"/>
    <col min="12060" max="12067" width="6.5703125" style="401" customWidth="1"/>
    <col min="12068" max="12068" width="6.85546875" style="401" customWidth="1"/>
    <col min="12069" max="12069" width="6.7109375" style="401" customWidth="1"/>
    <col min="12070" max="12070" width="6.85546875" style="401" customWidth="1"/>
    <col min="12071" max="12071" width="6.7109375" style="401" customWidth="1"/>
    <col min="12072" max="12072" width="6.85546875" style="401" customWidth="1"/>
    <col min="12073" max="12073" width="6.7109375" style="401" customWidth="1"/>
    <col min="12074" max="12074" width="6.140625" style="401" customWidth="1"/>
    <col min="12075" max="12077" width="7.42578125" style="401" customWidth="1"/>
    <col min="12078" max="12078" width="6.140625" style="401" customWidth="1"/>
    <col min="12079" max="12079" width="7" style="401" customWidth="1"/>
    <col min="12080" max="12081" width="6.140625" style="401" customWidth="1"/>
    <col min="12082" max="12082" width="12.28515625" style="401" customWidth="1"/>
    <col min="12083" max="12083" width="11.85546875" style="401" customWidth="1"/>
    <col min="12084" max="12092" width="6.140625" style="401" customWidth="1"/>
    <col min="12093" max="12093" width="6.5703125" style="401" customWidth="1"/>
    <col min="12094" max="12094" width="6.7109375" style="401" customWidth="1"/>
    <col min="12095" max="12095" width="7.140625" style="401" customWidth="1"/>
    <col min="12096" max="12098" width="7.42578125" style="401" customWidth="1"/>
    <col min="12099" max="12099" width="6.85546875" style="401" customWidth="1"/>
    <col min="12100" max="12100" width="6.5703125" style="401" customWidth="1"/>
    <col min="12101" max="12101" width="8.7109375" style="401" customWidth="1"/>
    <col min="12102" max="12102" width="8.28515625" style="401" customWidth="1"/>
    <col min="12103" max="12288" width="9.140625" style="401"/>
    <col min="12289" max="12289" width="18.28515625" style="401" customWidth="1"/>
    <col min="12290" max="12315" width="0" style="401" hidden="1" customWidth="1"/>
    <col min="12316" max="12323" width="6.5703125" style="401" customWidth="1"/>
    <col min="12324" max="12324" width="6.85546875" style="401" customWidth="1"/>
    <col min="12325" max="12325" width="6.7109375" style="401" customWidth="1"/>
    <col min="12326" max="12326" width="6.85546875" style="401" customWidth="1"/>
    <col min="12327" max="12327" width="6.7109375" style="401" customWidth="1"/>
    <col min="12328" max="12328" width="6.85546875" style="401" customWidth="1"/>
    <col min="12329" max="12329" width="6.7109375" style="401" customWidth="1"/>
    <col min="12330" max="12330" width="6.140625" style="401" customWidth="1"/>
    <col min="12331" max="12333" width="7.42578125" style="401" customWidth="1"/>
    <col min="12334" max="12334" width="6.140625" style="401" customWidth="1"/>
    <col min="12335" max="12335" width="7" style="401" customWidth="1"/>
    <col min="12336" max="12337" width="6.140625" style="401" customWidth="1"/>
    <col min="12338" max="12338" width="12.28515625" style="401" customWidth="1"/>
    <col min="12339" max="12339" width="11.85546875" style="401" customWidth="1"/>
    <col min="12340" max="12348" width="6.140625" style="401" customWidth="1"/>
    <col min="12349" max="12349" width="6.5703125" style="401" customWidth="1"/>
    <col min="12350" max="12350" width="6.7109375" style="401" customWidth="1"/>
    <col min="12351" max="12351" width="7.140625" style="401" customWidth="1"/>
    <col min="12352" max="12354" width="7.42578125" style="401" customWidth="1"/>
    <col min="12355" max="12355" width="6.85546875" style="401" customWidth="1"/>
    <col min="12356" max="12356" width="6.5703125" style="401" customWidth="1"/>
    <col min="12357" max="12357" width="8.7109375" style="401" customWidth="1"/>
    <col min="12358" max="12358" width="8.28515625" style="401" customWidth="1"/>
    <col min="12359" max="12544" width="9.140625" style="401"/>
    <col min="12545" max="12545" width="18.28515625" style="401" customWidth="1"/>
    <col min="12546" max="12571" width="0" style="401" hidden="1" customWidth="1"/>
    <col min="12572" max="12579" width="6.5703125" style="401" customWidth="1"/>
    <col min="12580" max="12580" width="6.85546875" style="401" customWidth="1"/>
    <col min="12581" max="12581" width="6.7109375" style="401" customWidth="1"/>
    <col min="12582" max="12582" width="6.85546875" style="401" customWidth="1"/>
    <col min="12583" max="12583" width="6.7109375" style="401" customWidth="1"/>
    <col min="12584" max="12584" width="6.85546875" style="401" customWidth="1"/>
    <col min="12585" max="12585" width="6.7109375" style="401" customWidth="1"/>
    <col min="12586" max="12586" width="6.140625" style="401" customWidth="1"/>
    <col min="12587" max="12589" width="7.42578125" style="401" customWidth="1"/>
    <col min="12590" max="12590" width="6.140625" style="401" customWidth="1"/>
    <col min="12591" max="12591" width="7" style="401" customWidth="1"/>
    <col min="12592" max="12593" width="6.140625" style="401" customWidth="1"/>
    <col min="12594" max="12594" width="12.28515625" style="401" customWidth="1"/>
    <col min="12595" max="12595" width="11.85546875" style="401" customWidth="1"/>
    <col min="12596" max="12604" width="6.140625" style="401" customWidth="1"/>
    <col min="12605" max="12605" width="6.5703125" style="401" customWidth="1"/>
    <col min="12606" max="12606" width="6.7109375" style="401" customWidth="1"/>
    <col min="12607" max="12607" width="7.140625" style="401" customWidth="1"/>
    <col min="12608" max="12610" width="7.42578125" style="401" customWidth="1"/>
    <col min="12611" max="12611" width="6.85546875" style="401" customWidth="1"/>
    <col min="12612" max="12612" width="6.5703125" style="401" customWidth="1"/>
    <col min="12613" max="12613" width="8.7109375" style="401" customWidth="1"/>
    <col min="12614" max="12614" width="8.28515625" style="401" customWidth="1"/>
    <col min="12615" max="12800" width="9.140625" style="401"/>
    <col min="12801" max="12801" width="18.28515625" style="401" customWidth="1"/>
    <col min="12802" max="12827" width="0" style="401" hidden="1" customWidth="1"/>
    <col min="12828" max="12835" width="6.5703125" style="401" customWidth="1"/>
    <col min="12836" max="12836" width="6.85546875" style="401" customWidth="1"/>
    <col min="12837" max="12837" width="6.7109375" style="401" customWidth="1"/>
    <col min="12838" max="12838" width="6.85546875" style="401" customWidth="1"/>
    <col min="12839" max="12839" width="6.7109375" style="401" customWidth="1"/>
    <col min="12840" max="12840" width="6.85546875" style="401" customWidth="1"/>
    <col min="12841" max="12841" width="6.7109375" style="401" customWidth="1"/>
    <col min="12842" max="12842" width="6.140625" style="401" customWidth="1"/>
    <col min="12843" max="12845" width="7.42578125" style="401" customWidth="1"/>
    <col min="12846" max="12846" width="6.140625" style="401" customWidth="1"/>
    <col min="12847" max="12847" width="7" style="401" customWidth="1"/>
    <col min="12848" max="12849" width="6.140625" style="401" customWidth="1"/>
    <col min="12850" max="12850" width="12.28515625" style="401" customWidth="1"/>
    <col min="12851" max="12851" width="11.85546875" style="401" customWidth="1"/>
    <col min="12852" max="12860" width="6.140625" style="401" customWidth="1"/>
    <col min="12861" max="12861" width="6.5703125" style="401" customWidth="1"/>
    <col min="12862" max="12862" width="6.7109375" style="401" customWidth="1"/>
    <col min="12863" max="12863" width="7.140625" style="401" customWidth="1"/>
    <col min="12864" max="12866" width="7.42578125" style="401" customWidth="1"/>
    <col min="12867" max="12867" width="6.85546875" style="401" customWidth="1"/>
    <col min="12868" max="12868" width="6.5703125" style="401" customWidth="1"/>
    <col min="12869" max="12869" width="8.7109375" style="401" customWidth="1"/>
    <col min="12870" max="12870" width="8.28515625" style="401" customWidth="1"/>
    <col min="12871" max="13056" width="9.140625" style="401"/>
    <col min="13057" max="13057" width="18.28515625" style="401" customWidth="1"/>
    <col min="13058" max="13083" width="0" style="401" hidden="1" customWidth="1"/>
    <col min="13084" max="13091" width="6.5703125" style="401" customWidth="1"/>
    <col min="13092" max="13092" width="6.85546875" style="401" customWidth="1"/>
    <col min="13093" max="13093" width="6.7109375" style="401" customWidth="1"/>
    <col min="13094" max="13094" width="6.85546875" style="401" customWidth="1"/>
    <col min="13095" max="13095" width="6.7109375" style="401" customWidth="1"/>
    <col min="13096" max="13096" width="6.85546875" style="401" customWidth="1"/>
    <col min="13097" max="13097" width="6.7109375" style="401" customWidth="1"/>
    <col min="13098" max="13098" width="6.140625" style="401" customWidth="1"/>
    <col min="13099" max="13101" width="7.42578125" style="401" customWidth="1"/>
    <col min="13102" max="13102" width="6.140625" style="401" customWidth="1"/>
    <col min="13103" max="13103" width="7" style="401" customWidth="1"/>
    <col min="13104" max="13105" width="6.140625" style="401" customWidth="1"/>
    <col min="13106" max="13106" width="12.28515625" style="401" customWidth="1"/>
    <col min="13107" max="13107" width="11.85546875" style="401" customWidth="1"/>
    <col min="13108" max="13116" width="6.140625" style="401" customWidth="1"/>
    <col min="13117" max="13117" width="6.5703125" style="401" customWidth="1"/>
    <col min="13118" max="13118" width="6.7109375" style="401" customWidth="1"/>
    <col min="13119" max="13119" width="7.140625" style="401" customWidth="1"/>
    <col min="13120" max="13122" width="7.42578125" style="401" customWidth="1"/>
    <col min="13123" max="13123" width="6.85546875" style="401" customWidth="1"/>
    <col min="13124" max="13124" width="6.5703125" style="401" customWidth="1"/>
    <col min="13125" max="13125" width="8.7109375" style="401" customWidth="1"/>
    <col min="13126" max="13126" width="8.28515625" style="401" customWidth="1"/>
    <col min="13127" max="13312" width="9.140625" style="401"/>
    <col min="13313" max="13313" width="18.28515625" style="401" customWidth="1"/>
    <col min="13314" max="13339" width="0" style="401" hidden="1" customWidth="1"/>
    <col min="13340" max="13347" width="6.5703125" style="401" customWidth="1"/>
    <col min="13348" max="13348" width="6.85546875" style="401" customWidth="1"/>
    <col min="13349" max="13349" width="6.7109375" style="401" customWidth="1"/>
    <col min="13350" max="13350" width="6.85546875" style="401" customWidth="1"/>
    <col min="13351" max="13351" width="6.7109375" style="401" customWidth="1"/>
    <col min="13352" max="13352" width="6.85546875" style="401" customWidth="1"/>
    <col min="13353" max="13353" width="6.7109375" style="401" customWidth="1"/>
    <col min="13354" max="13354" width="6.140625" style="401" customWidth="1"/>
    <col min="13355" max="13357" width="7.42578125" style="401" customWidth="1"/>
    <col min="13358" max="13358" width="6.140625" style="401" customWidth="1"/>
    <col min="13359" max="13359" width="7" style="401" customWidth="1"/>
    <col min="13360" max="13361" width="6.140625" style="401" customWidth="1"/>
    <col min="13362" max="13362" width="12.28515625" style="401" customWidth="1"/>
    <col min="13363" max="13363" width="11.85546875" style="401" customWidth="1"/>
    <col min="13364" max="13372" width="6.140625" style="401" customWidth="1"/>
    <col min="13373" max="13373" width="6.5703125" style="401" customWidth="1"/>
    <col min="13374" max="13374" width="6.7109375" style="401" customWidth="1"/>
    <col min="13375" max="13375" width="7.140625" style="401" customWidth="1"/>
    <col min="13376" max="13378" width="7.42578125" style="401" customWidth="1"/>
    <col min="13379" max="13379" width="6.85546875" style="401" customWidth="1"/>
    <col min="13380" max="13380" width="6.5703125" style="401" customWidth="1"/>
    <col min="13381" max="13381" width="8.7109375" style="401" customWidth="1"/>
    <col min="13382" max="13382" width="8.28515625" style="401" customWidth="1"/>
    <col min="13383" max="13568" width="9.140625" style="401"/>
    <col min="13569" max="13569" width="18.28515625" style="401" customWidth="1"/>
    <col min="13570" max="13595" width="0" style="401" hidden="1" customWidth="1"/>
    <col min="13596" max="13603" width="6.5703125" style="401" customWidth="1"/>
    <col min="13604" max="13604" width="6.85546875" style="401" customWidth="1"/>
    <col min="13605" max="13605" width="6.7109375" style="401" customWidth="1"/>
    <col min="13606" max="13606" width="6.85546875" style="401" customWidth="1"/>
    <col min="13607" max="13607" width="6.7109375" style="401" customWidth="1"/>
    <col min="13608" max="13608" width="6.85546875" style="401" customWidth="1"/>
    <col min="13609" max="13609" width="6.7109375" style="401" customWidth="1"/>
    <col min="13610" max="13610" width="6.140625" style="401" customWidth="1"/>
    <col min="13611" max="13613" width="7.42578125" style="401" customWidth="1"/>
    <col min="13614" max="13614" width="6.140625" style="401" customWidth="1"/>
    <col min="13615" max="13615" width="7" style="401" customWidth="1"/>
    <col min="13616" max="13617" width="6.140625" style="401" customWidth="1"/>
    <col min="13618" max="13618" width="12.28515625" style="401" customWidth="1"/>
    <col min="13619" max="13619" width="11.85546875" style="401" customWidth="1"/>
    <col min="13620" max="13628" width="6.140625" style="401" customWidth="1"/>
    <col min="13629" max="13629" width="6.5703125" style="401" customWidth="1"/>
    <col min="13630" max="13630" width="6.7109375" style="401" customWidth="1"/>
    <col min="13631" max="13631" width="7.140625" style="401" customWidth="1"/>
    <col min="13632" max="13634" width="7.42578125" style="401" customWidth="1"/>
    <col min="13635" max="13635" width="6.85546875" style="401" customWidth="1"/>
    <col min="13636" max="13636" width="6.5703125" style="401" customWidth="1"/>
    <col min="13637" max="13637" width="8.7109375" style="401" customWidth="1"/>
    <col min="13638" max="13638" width="8.28515625" style="401" customWidth="1"/>
    <col min="13639" max="13824" width="9.140625" style="401"/>
    <col min="13825" max="13825" width="18.28515625" style="401" customWidth="1"/>
    <col min="13826" max="13851" width="0" style="401" hidden="1" customWidth="1"/>
    <col min="13852" max="13859" width="6.5703125" style="401" customWidth="1"/>
    <col min="13860" max="13860" width="6.85546875" style="401" customWidth="1"/>
    <col min="13861" max="13861" width="6.7109375" style="401" customWidth="1"/>
    <col min="13862" max="13862" width="6.85546875" style="401" customWidth="1"/>
    <col min="13863" max="13863" width="6.7109375" style="401" customWidth="1"/>
    <col min="13864" max="13864" width="6.85546875" style="401" customWidth="1"/>
    <col min="13865" max="13865" width="6.7109375" style="401" customWidth="1"/>
    <col min="13866" max="13866" width="6.140625" style="401" customWidth="1"/>
    <col min="13867" max="13869" width="7.42578125" style="401" customWidth="1"/>
    <col min="13870" max="13870" width="6.140625" style="401" customWidth="1"/>
    <col min="13871" max="13871" width="7" style="401" customWidth="1"/>
    <col min="13872" max="13873" width="6.140625" style="401" customWidth="1"/>
    <col min="13874" max="13874" width="12.28515625" style="401" customWidth="1"/>
    <col min="13875" max="13875" width="11.85546875" style="401" customWidth="1"/>
    <col min="13876" max="13884" width="6.140625" style="401" customWidth="1"/>
    <col min="13885" max="13885" width="6.5703125" style="401" customWidth="1"/>
    <col min="13886" max="13886" width="6.7109375" style="401" customWidth="1"/>
    <col min="13887" max="13887" width="7.140625" style="401" customWidth="1"/>
    <col min="13888" max="13890" width="7.42578125" style="401" customWidth="1"/>
    <col min="13891" max="13891" width="6.85546875" style="401" customWidth="1"/>
    <col min="13892" max="13892" width="6.5703125" style="401" customWidth="1"/>
    <col min="13893" max="13893" width="8.7109375" style="401" customWidth="1"/>
    <col min="13894" max="13894" width="8.28515625" style="401" customWidth="1"/>
    <col min="13895" max="14080" width="9.140625" style="401"/>
    <col min="14081" max="14081" width="18.28515625" style="401" customWidth="1"/>
    <col min="14082" max="14107" width="0" style="401" hidden="1" customWidth="1"/>
    <col min="14108" max="14115" width="6.5703125" style="401" customWidth="1"/>
    <col min="14116" max="14116" width="6.85546875" style="401" customWidth="1"/>
    <col min="14117" max="14117" width="6.7109375" style="401" customWidth="1"/>
    <col min="14118" max="14118" width="6.85546875" style="401" customWidth="1"/>
    <col min="14119" max="14119" width="6.7109375" style="401" customWidth="1"/>
    <col min="14120" max="14120" width="6.85546875" style="401" customWidth="1"/>
    <col min="14121" max="14121" width="6.7109375" style="401" customWidth="1"/>
    <col min="14122" max="14122" width="6.140625" style="401" customWidth="1"/>
    <col min="14123" max="14125" width="7.42578125" style="401" customWidth="1"/>
    <col min="14126" max="14126" width="6.140625" style="401" customWidth="1"/>
    <col min="14127" max="14127" width="7" style="401" customWidth="1"/>
    <col min="14128" max="14129" width="6.140625" style="401" customWidth="1"/>
    <col min="14130" max="14130" width="12.28515625" style="401" customWidth="1"/>
    <col min="14131" max="14131" width="11.85546875" style="401" customWidth="1"/>
    <col min="14132" max="14140" width="6.140625" style="401" customWidth="1"/>
    <col min="14141" max="14141" width="6.5703125" style="401" customWidth="1"/>
    <col min="14142" max="14142" width="6.7109375" style="401" customWidth="1"/>
    <col min="14143" max="14143" width="7.140625" style="401" customWidth="1"/>
    <col min="14144" max="14146" width="7.42578125" style="401" customWidth="1"/>
    <col min="14147" max="14147" width="6.85546875" style="401" customWidth="1"/>
    <col min="14148" max="14148" width="6.5703125" style="401" customWidth="1"/>
    <col min="14149" max="14149" width="8.7109375" style="401" customWidth="1"/>
    <col min="14150" max="14150" width="8.28515625" style="401" customWidth="1"/>
    <col min="14151" max="14336" width="9.140625" style="401"/>
    <col min="14337" max="14337" width="18.28515625" style="401" customWidth="1"/>
    <col min="14338" max="14363" width="0" style="401" hidden="1" customWidth="1"/>
    <col min="14364" max="14371" width="6.5703125" style="401" customWidth="1"/>
    <col min="14372" max="14372" width="6.85546875" style="401" customWidth="1"/>
    <col min="14373" max="14373" width="6.7109375" style="401" customWidth="1"/>
    <col min="14374" max="14374" width="6.85546875" style="401" customWidth="1"/>
    <col min="14375" max="14375" width="6.7109375" style="401" customWidth="1"/>
    <col min="14376" max="14376" width="6.85546875" style="401" customWidth="1"/>
    <col min="14377" max="14377" width="6.7109375" style="401" customWidth="1"/>
    <col min="14378" max="14378" width="6.140625" style="401" customWidth="1"/>
    <col min="14379" max="14381" width="7.42578125" style="401" customWidth="1"/>
    <col min="14382" max="14382" width="6.140625" style="401" customWidth="1"/>
    <col min="14383" max="14383" width="7" style="401" customWidth="1"/>
    <col min="14384" max="14385" width="6.140625" style="401" customWidth="1"/>
    <col min="14386" max="14386" width="12.28515625" style="401" customWidth="1"/>
    <col min="14387" max="14387" width="11.85546875" style="401" customWidth="1"/>
    <col min="14388" max="14396" width="6.140625" style="401" customWidth="1"/>
    <col min="14397" max="14397" width="6.5703125" style="401" customWidth="1"/>
    <col min="14398" max="14398" width="6.7109375" style="401" customWidth="1"/>
    <col min="14399" max="14399" width="7.140625" style="401" customWidth="1"/>
    <col min="14400" max="14402" width="7.42578125" style="401" customWidth="1"/>
    <col min="14403" max="14403" width="6.85546875" style="401" customWidth="1"/>
    <col min="14404" max="14404" width="6.5703125" style="401" customWidth="1"/>
    <col min="14405" max="14405" width="8.7109375" style="401" customWidth="1"/>
    <col min="14406" max="14406" width="8.28515625" style="401" customWidth="1"/>
    <col min="14407" max="14592" width="9.140625" style="401"/>
    <col min="14593" max="14593" width="18.28515625" style="401" customWidth="1"/>
    <col min="14594" max="14619" width="0" style="401" hidden="1" customWidth="1"/>
    <col min="14620" max="14627" width="6.5703125" style="401" customWidth="1"/>
    <col min="14628" max="14628" width="6.85546875" style="401" customWidth="1"/>
    <col min="14629" max="14629" width="6.7109375" style="401" customWidth="1"/>
    <col min="14630" max="14630" width="6.85546875" style="401" customWidth="1"/>
    <col min="14631" max="14631" width="6.7109375" style="401" customWidth="1"/>
    <col min="14632" max="14632" width="6.85546875" style="401" customWidth="1"/>
    <col min="14633" max="14633" width="6.7109375" style="401" customWidth="1"/>
    <col min="14634" max="14634" width="6.140625" style="401" customWidth="1"/>
    <col min="14635" max="14637" width="7.42578125" style="401" customWidth="1"/>
    <col min="14638" max="14638" width="6.140625" style="401" customWidth="1"/>
    <col min="14639" max="14639" width="7" style="401" customWidth="1"/>
    <col min="14640" max="14641" width="6.140625" style="401" customWidth="1"/>
    <col min="14642" max="14642" width="12.28515625" style="401" customWidth="1"/>
    <col min="14643" max="14643" width="11.85546875" style="401" customWidth="1"/>
    <col min="14644" max="14652" width="6.140625" style="401" customWidth="1"/>
    <col min="14653" max="14653" width="6.5703125" style="401" customWidth="1"/>
    <col min="14654" max="14654" width="6.7109375" style="401" customWidth="1"/>
    <col min="14655" max="14655" width="7.140625" style="401" customWidth="1"/>
    <col min="14656" max="14658" width="7.42578125" style="401" customWidth="1"/>
    <col min="14659" max="14659" width="6.85546875" style="401" customWidth="1"/>
    <col min="14660" max="14660" width="6.5703125" style="401" customWidth="1"/>
    <col min="14661" max="14661" width="8.7109375" style="401" customWidth="1"/>
    <col min="14662" max="14662" width="8.28515625" style="401" customWidth="1"/>
    <col min="14663" max="14848" width="9.140625" style="401"/>
    <col min="14849" max="14849" width="18.28515625" style="401" customWidth="1"/>
    <col min="14850" max="14875" width="0" style="401" hidden="1" customWidth="1"/>
    <col min="14876" max="14883" width="6.5703125" style="401" customWidth="1"/>
    <col min="14884" max="14884" width="6.85546875" style="401" customWidth="1"/>
    <col min="14885" max="14885" width="6.7109375" style="401" customWidth="1"/>
    <col min="14886" max="14886" width="6.85546875" style="401" customWidth="1"/>
    <col min="14887" max="14887" width="6.7109375" style="401" customWidth="1"/>
    <col min="14888" max="14888" width="6.85546875" style="401" customWidth="1"/>
    <col min="14889" max="14889" width="6.7109375" style="401" customWidth="1"/>
    <col min="14890" max="14890" width="6.140625" style="401" customWidth="1"/>
    <col min="14891" max="14893" width="7.42578125" style="401" customWidth="1"/>
    <col min="14894" max="14894" width="6.140625" style="401" customWidth="1"/>
    <col min="14895" max="14895" width="7" style="401" customWidth="1"/>
    <col min="14896" max="14897" width="6.140625" style="401" customWidth="1"/>
    <col min="14898" max="14898" width="12.28515625" style="401" customWidth="1"/>
    <col min="14899" max="14899" width="11.85546875" style="401" customWidth="1"/>
    <col min="14900" max="14908" width="6.140625" style="401" customWidth="1"/>
    <col min="14909" max="14909" width="6.5703125" style="401" customWidth="1"/>
    <col min="14910" max="14910" width="6.7109375" style="401" customWidth="1"/>
    <col min="14911" max="14911" width="7.140625" style="401" customWidth="1"/>
    <col min="14912" max="14914" width="7.42578125" style="401" customWidth="1"/>
    <col min="14915" max="14915" width="6.85546875" style="401" customWidth="1"/>
    <col min="14916" max="14916" width="6.5703125" style="401" customWidth="1"/>
    <col min="14917" max="14917" width="8.7109375" style="401" customWidth="1"/>
    <col min="14918" max="14918" width="8.28515625" style="401" customWidth="1"/>
    <col min="14919" max="15104" width="9.140625" style="401"/>
    <col min="15105" max="15105" width="18.28515625" style="401" customWidth="1"/>
    <col min="15106" max="15131" width="0" style="401" hidden="1" customWidth="1"/>
    <col min="15132" max="15139" width="6.5703125" style="401" customWidth="1"/>
    <col min="15140" max="15140" width="6.85546875" style="401" customWidth="1"/>
    <col min="15141" max="15141" width="6.7109375" style="401" customWidth="1"/>
    <col min="15142" max="15142" width="6.85546875" style="401" customWidth="1"/>
    <col min="15143" max="15143" width="6.7109375" style="401" customWidth="1"/>
    <col min="15144" max="15144" width="6.85546875" style="401" customWidth="1"/>
    <col min="15145" max="15145" width="6.7109375" style="401" customWidth="1"/>
    <col min="15146" max="15146" width="6.140625" style="401" customWidth="1"/>
    <col min="15147" max="15149" width="7.42578125" style="401" customWidth="1"/>
    <col min="15150" max="15150" width="6.140625" style="401" customWidth="1"/>
    <col min="15151" max="15151" width="7" style="401" customWidth="1"/>
    <col min="15152" max="15153" width="6.140625" style="401" customWidth="1"/>
    <col min="15154" max="15154" width="12.28515625" style="401" customWidth="1"/>
    <col min="15155" max="15155" width="11.85546875" style="401" customWidth="1"/>
    <col min="15156" max="15164" width="6.140625" style="401" customWidth="1"/>
    <col min="15165" max="15165" width="6.5703125" style="401" customWidth="1"/>
    <col min="15166" max="15166" width="6.7109375" style="401" customWidth="1"/>
    <col min="15167" max="15167" width="7.140625" style="401" customWidth="1"/>
    <col min="15168" max="15170" width="7.42578125" style="401" customWidth="1"/>
    <col min="15171" max="15171" width="6.85546875" style="401" customWidth="1"/>
    <col min="15172" max="15172" width="6.5703125" style="401" customWidth="1"/>
    <col min="15173" max="15173" width="8.7109375" style="401" customWidth="1"/>
    <col min="15174" max="15174" width="8.28515625" style="401" customWidth="1"/>
    <col min="15175" max="15360" width="9.140625" style="401"/>
    <col min="15361" max="15361" width="18.28515625" style="401" customWidth="1"/>
    <col min="15362" max="15387" width="0" style="401" hidden="1" customWidth="1"/>
    <col min="15388" max="15395" width="6.5703125" style="401" customWidth="1"/>
    <col min="15396" max="15396" width="6.85546875" style="401" customWidth="1"/>
    <col min="15397" max="15397" width="6.7109375" style="401" customWidth="1"/>
    <col min="15398" max="15398" width="6.85546875" style="401" customWidth="1"/>
    <col min="15399" max="15399" width="6.7109375" style="401" customWidth="1"/>
    <col min="15400" max="15400" width="6.85546875" style="401" customWidth="1"/>
    <col min="15401" max="15401" width="6.7109375" style="401" customWidth="1"/>
    <col min="15402" max="15402" width="6.140625" style="401" customWidth="1"/>
    <col min="15403" max="15405" width="7.42578125" style="401" customWidth="1"/>
    <col min="15406" max="15406" width="6.140625" style="401" customWidth="1"/>
    <col min="15407" max="15407" width="7" style="401" customWidth="1"/>
    <col min="15408" max="15409" width="6.140625" style="401" customWidth="1"/>
    <col min="15410" max="15410" width="12.28515625" style="401" customWidth="1"/>
    <col min="15411" max="15411" width="11.85546875" style="401" customWidth="1"/>
    <col min="15412" max="15420" width="6.140625" style="401" customWidth="1"/>
    <col min="15421" max="15421" width="6.5703125" style="401" customWidth="1"/>
    <col min="15422" max="15422" width="6.7109375" style="401" customWidth="1"/>
    <col min="15423" max="15423" width="7.140625" style="401" customWidth="1"/>
    <col min="15424" max="15426" width="7.42578125" style="401" customWidth="1"/>
    <col min="15427" max="15427" width="6.85546875" style="401" customWidth="1"/>
    <col min="15428" max="15428" width="6.5703125" style="401" customWidth="1"/>
    <col min="15429" max="15429" width="8.7109375" style="401" customWidth="1"/>
    <col min="15430" max="15430" width="8.28515625" style="401" customWidth="1"/>
    <col min="15431" max="15616" width="9.140625" style="401"/>
    <col min="15617" max="15617" width="18.28515625" style="401" customWidth="1"/>
    <col min="15618" max="15643" width="0" style="401" hidden="1" customWidth="1"/>
    <col min="15644" max="15651" width="6.5703125" style="401" customWidth="1"/>
    <col min="15652" max="15652" width="6.85546875" style="401" customWidth="1"/>
    <col min="15653" max="15653" width="6.7109375" style="401" customWidth="1"/>
    <col min="15654" max="15654" width="6.85546875" style="401" customWidth="1"/>
    <col min="15655" max="15655" width="6.7109375" style="401" customWidth="1"/>
    <col min="15656" max="15656" width="6.85546875" style="401" customWidth="1"/>
    <col min="15657" max="15657" width="6.7109375" style="401" customWidth="1"/>
    <col min="15658" max="15658" width="6.140625" style="401" customWidth="1"/>
    <col min="15659" max="15661" width="7.42578125" style="401" customWidth="1"/>
    <col min="15662" max="15662" width="6.140625" style="401" customWidth="1"/>
    <col min="15663" max="15663" width="7" style="401" customWidth="1"/>
    <col min="15664" max="15665" width="6.140625" style="401" customWidth="1"/>
    <col min="15666" max="15666" width="12.28515625" style="401" customWidth="1"/>
    <col min="15667" max="15667" width="11.85546875" style="401" customWidth="1"/>
    <col min="15668" max="15676" width="6.140625" style="401" customWidth="1"/>
    <col min="15677" max="15677" width="6.5703125" style="401" customWidth="1"/>
    <col min="15678" max="15678" width="6.7109375" style="401" customWidth="1"/>
    <col min="15679" max="15679" width="7.140625" style="401" customWidth="1"/>
    <col min="15680" max="15682" width="7.42578125" style="401" customWidth="1"/>
    <col min="15683" max="15683" width="6.85546875" style="401" customWidth="1"/>
    <col min="15684" max="15684" width="6.5703125" style="401" customWidth="1"/>
    <col min="15685" max="15685" width="8.7109375" style="401" customWidth="1"/>
    <col min="15686" max="15686" width="8.28515625" style="401" customWidth="1"/>
    <col min="15687" max="15872" width="9.140625" style="401"/>
    <col min="15873" max="15873" width="18.28515625" style="401" customWidth="1"/>
    <col min="15874" max="15899" width="0" style="401" hidden="1" customWidth="1"/>
    <col min="15900" max="15907" width="6.5703125" style="401" customWidth="1"/>
    <col min="15908" max="15908" width="6.85546875" style="401" customWidth="1"/>
    <col min="15909" max="15909" width="6.7109375" style="401" customWidth="1"/>
    <col min="15910" max="15910" width="6.85546875" style="401" customWidth="1"/>
    <col min="15911" max="15911" width="6.7109375" style="401" customWidth="1"/>
    <col min="15912" max="15912" width="6.85546875" style="401" customWidth="1"/>
    <col min="15913" max="15913" width="6.7109375" style="401" customWidth="1"/>
    <col min="15914" max="15914" width="6.140625" style="401" customWidth="1"/>
    <col min="15915" max="15917" width="7.42578125" style="401" customWidth="1"/>
    <col min="15918" max="15918" width="6.140625" style="401" customWidth="1"/>
    <col min="15919" max="15919" width="7" style="401" customWidth="1"/>
    <col min="15920" max="15921" width="6.140625" style="401" customWidth="1"/>
    <col min="15922" max="15922" width="12.28515625" style="401" customWidth="1"/>
    <col min="15923" max="15923" width="11.85546875" style="401" customWidth="1"/>
    <col min="15924" max="15932" width="6.140625" style="401" customWidth="1"/>
    <col min="15933" max="15933" width="6.5703125" style="401" customWidth="1"/>
    <col min="15934" max="15934" width="6.7109375" style="401" customWidth="1"/>
    <col min="15935" max="15935" width="7.140625" style="401" customWidth="1"/>
    <col min="15936" max="15938" width="7.42578125" style="401" customWidth="1"/>
    <col min="15939" max="15939" width="6.85546875" style="401" customWidth="1"/>
    <col min="15940" max="15940" width="6.5703125" style="401" customWidth="1"/>
    <col min="15941" max="15941" width="8.7109375" style="401" customWidth="1"/>
    <col min="15942" max="15942" width="8.28515625" style="401" customWidth="1"/>
    <col min="15943" max="16128" width="9.140625" style="401"/>
    <col min="16129" max="16129" width="18.28515625" style="401" customWidth="1"/>
    <col min="16130" max="16155" width="0" style="401" hidden="1" customWidth="1"/>
    <col min="16156" max="16163" width="6.5703125" style="401" customWidth="1"/>
    <col min="16164" max="16164" width="6.85546875" style="401" customWidth="1"/>
    <col min="16165" max="16165" width="6.7109375" style="401" customWidth="1"/>
    <col min="16166" max="16166" width="6.85546875" style="401" customWidth="1"/>
    <col min="16167" max="16167" width="6.7109375" style="401" customWidth="1"/>
    <col min="16168" max="16168" width="6.85546875" style="401" customWidth="1"/>
    <col min="16169" max="16169" width="6.7109375" style="401" customWidth="1"/>
    <col min="16170" max="16170" width="6.140625" style="401" customWidth="1"/>
    <col min="16171" max="16173" width="7.42578125" style="401" customWidth="1"/>
    <col min="16174" max="16174" width="6.140625" style="401" customWidth="1"/>
    <col min="16175" max="16175" width="7" style="401" customWidth="1"/>
    <col min="16176" max="16177" width="6.140625" style="401" customWidth="1"/>
    <col min="16178" max="16178" width="12.28515625" style="401" customWidth="1"/>
    <col min="16179" max="16179" width="11.85546875" style="401" customWidth="1"/>
    <col min="16180" max="16188" width="6.140625" style="401" customWidth="1"/>
    <col min="16189" max="16189" width="6.5703125" style="401" customWidth="1"/>
    <col min="16190" max="16190" width="6.7109375" style="401" customWidth="1"/>
    <col min="16191" max="16191" width="7.140625" style="401" customWidth="1"/>
    <col min="16192" max="16194" width="7.42578125" style="401" customWidth="1"/>
    <col min="16195" max="16195" width="6.85546875" style="401" customWidth="1"/>
    <col min="16196" max="16196" width="6.5703125" style="401" customWidth="1"/>
    <col min="16197" max="16197" width="8.7109375" style="401" customWidth="1"/>
    <col min="16198" max="16198" width="8.28515625" style="401" customWidth="1"/>
    <col min="16199" max="16384" width="9.140625" style="401"/>
  </cols>
  <sheetData>
    <row r="1" spans="1:67" hidden="1" x14ac:dyDescent="0.2">
      <c r="A1" s="760" t="s">
        <v>1023</v>
      </c>
      <c r="B1" s="760"/>
      <c r="C1" s="760"/>
      <c r="D1" s="760"/>
      <c r="E1" s="760"/>
      <c r="F1" s="760"/>
      <c r="G1" s="760"/>
      <c r="H1" s="760"/>
      <c r="I1" s="760"/>
      <c r="J1" s="760"/>
      <c r="K1" s="760"/>
      <c r="L1" s="760"/>
      <c r="M1" s="760"/>
      <c r="N1" s="760"/>
      <c r="O1" s="760"/>
      <c r="P1" s="760"/>
      <c r="Q1" s="760"/>
      <c r="R1" s="760"/>
      <c r="S1" s="760"/>
      <c r="T1" s="760"/>
      <c r="U1" s="760"/>
      <c r="V1" s="760"/>
      <c r="W1" s="760"/>
      <c r="X1" s="760"/>
      <c r="Y1" s="760"/>
      <c r="Z1" s="760"/>
      <c r="AA1" s="760"/>
      <c r="AB1" s="760"/>
      <c r="AC1" s="760"/>
      <c r="AD1" s="760"/>
      <c r="AE1" s="760"/>
      <c r="AF1" s="760"/>
      <c r="AG1" s="760"/>
      <c r="AH1" s="760"/>
      <c r="AI1" s="760"/>
      <c r="AJ1" s="760"/>
      <c r="AK1" s="760"/>
      <c r="AL1" s="760"/>
      <c r="AM1" s="760"/>
      <c r="AN1" s="760"/>
      <c r="AO1" s="760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</row>
    <row r="2" spans="1:67" hidden="1" x14ac:dyDescent="0.2">
      <c r="A2" s="502"/>
      <c r="B2" s="761"/>
      <c r="C2" s="761"/>
      <c r="D2" s="761"/>
      <c r="E2" s="761"/>
      <c r="F2" s="761"/>
      <c r="G2" s="761"/>
      <c r="H2" s="761"/>
      <c r="I2" s="761"/>
      <c r="J2" s="761"/>
      <c r="K2" s="761"/>
      <c r="L2" s="761"/>
      <c r="M2" s="761"/>
      <c r="N2" s="761"/>
      <c r="O2" s="761"/>
      <c r="P2" s="762"/>
      <c r="Q2" s="761"/>
      <c r="R2" s="761"/>
      <c r="S2" s="763"/>
      <c r="T2" s="761"/>
      <c r="U2" s="763"/>
      <c r="V2" s="761"/>
      <c r="W2" s="763"/>
      <c r="X2" s="761"/>
      <c r="Y2" s="763"/>
      <c r="Z2" s="763"/>
      <c r="AA2" s="763"/>
      <c r="AB2" s="763"/>
      <c r="AC2" s="763"/>
      <c r="AD2" s="763"/>
      <c r="AE2" s="763"/>
      <c r="AF2" s="763"/>
      <c r="AG2" s="763"/>
      <c r="AH2" s="763"/>
      <c r="AI2" s="763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</row>
    <row r="3" spans="1:67" ht="13.5" hidden="1" thickBot="1" x14ac:dyDescent="0.25">
      <c r="A3" s="502"/>
      <c r="B3" s="506"/>
      <c r="C3" s="506"/>
      <c r="D3" s="506"/>
      <c r="E3" s="506"/>
      <c r="F3" s="506"/>
      <c r="G3" s="506"/>
      <c r="H3" s="506"/>
      <c r="I3" s="506"/>
      <c r="J3" s="506"/>
      <c r="K3" s="506"/>
      <c r="L3" s="506"/>
      <c r="M3" s="506"/>
      <c r="N3" s="506"/>
      <c r="O3" s="506"/>
      <c r="P3" s="506"/>
      <c r="Q3" s="506"/>
      <c r="R3" s="507"/>
      <c r="S3" s="506"/>
      <c r="T3" s="507"/>
      <c r="U3" s="506"/>
      <c r="V3" s="507"/>
      <c r="W3" s="506"/>
      <c r="X3" s="507"/>
      <c r="Y3" s="506"/>
      <c r="Z3" s="506"/>
      <c r="AA3" s="506"/>
      <c r="AB3" s="506"/>
      <c r="AC3" s="506"/>
      <c r="AD3" s="506"/>
      <c r="AE3" s="506"/>
      <c r="AF3" s="506"/>
      <c r="AG3" s="506"/>
      <c r="AH3" s="506"/>
      <c r="AI3" s="506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spans="1:67" ht="13.5" hidden="1" thickBot="1" x14ac:dyDescent="0.25">
      <c r="A4" s="1274" t="s">
        <v>889</v>
      </c>
      <c r="B4" s="764" t="s">
        <v>1024</v>
      </c>
      <c r="C4" s="765"/>
      <c r="D4" s="765"/>
      <c r="E4" s="765"/>
      <c r="F4" s="765"/>
      <c r="G4" s="765"/>
      <c r="H4" s="765"/>
      <c r="I4" s="765"/>
      <c r="J4" s="765"/>
      <c r="K4" s="765"/>
      <c r="L4" s="765"/>
      <c r="M4" s="765"/>
      <c r="N4" s="765"/>
      <c r="O4" s="765"/>
      <c r="P4" s="765"/>
      <c r="Q4" s="765"/>
      <c r="R4" s="765"/>
      <c r="S4" s="765"/>
      <c r="T4" s="765"/>
      <c r="U4" s="765"/>
      <c r="V4" s="765"/>
      <c r="W4" s="765"/>
      <c r="X4" s="765"/>
      <c r="Y4" s="765"/>
      <c r="Z4" s="1277" t="s">
        <v>1024</v>
      </c>
      <c r="AA4" s="1277"/>
      <c r="AB4" s="1277"/>
      <c r="AC4" s="1277"/>
      <c r="AD4" s="1277"/>
      <c r="AE4" s="1277"/>
      <c r="AF4" s="1277"/>
      <c r="AG4" s="1277"/>
      <c r="AH4" s="1277"/>
      <c r="AI4" s="1277"/>
      <c r="AJ4" s="1277"/>
      <c r="AK4" s="1277"/>
      <c r="AL4" s="1277"/>
      <c r="AM4" s="1277"/>
      <c r="AN4" s="1277"/>
      <c r="AO4" s="1277"/>
      <c r="AP4" s="1277"/>
      <c r="AQ4" s="1277"/>
      <c r="AR4" s="1277"/>
      <c r="AS4" s="1277"/>
      <c r="AT4" s="1277"/>
      <c r="AU4" s="1278"/>
      <c r="AV4" s="766"/>
      <c r="AW4" s="766"/>
      <c r="AX4" s="766"/>
      <c r="AY4" s="766"/>
      <c r="AZ4" s="766"/>
      <c r="BA4" s="766"/>
      <c r="BB4" s="766"/>
      <c r="BC4" s="766"/>
      <c r="BD4" s="766"/>
      <c r="BE4" s="766"/>
      <c r="BF4" s="766"/>
      <c r="BG4" s="766"/>
      <c r="BH4" s="766"/>
      <c r="BI4" s="766"/>
      <c r="BJ4" s="766"/>
      <c r="BK4" s="766"/>
      <c r="BL4" s="767"/>
      <c r="BM4" s="767"/>
      <c r="BN4" s="767"/>
      <c r="BO4" s="767"/>
    </row>
    <row r="5" spans="1:67" hidden="1" x14ac:dyDescent="0.2">
      <c r="A5" s="1275"/>
      <c r="B5" s="1279" t="s">
        <v>499</v>
      </c>
      <c r="C5" s="1280"/>
      <c r="D5" s="1281" t="s">
        <v>500</v>
      </c>
      <c r="E5" s="1280"/>
      <c r="F5" s="1281" t="s">
        <v>501</v>
      </c>
      <c r="G5" s="1280"/>
      <c r="H5" s="1281" t="s">
        <v>502</v>
      </c>
      <c r="I5" s="1280"/>
      <c r="J5" s="1281" t="s">
        <v>503</v>
      </c>
      <c r="K5" s="1280"/>
      <c r="L5" s="1281" t="s">
        <v>504</v>
      </c>
      <c r="M5" s="1282"/>
      <c r="N5" s="1281" t="s">
        <v>505</v>
      </c>
      <c r="O5" s="1282"/>
      <c r="P5" s="1281" t="s">
        <v>506</v>
      </c>
      <c r="Q5" s="1282"/>
      <c r="R5" s="1281" t="s">
        <v>507</v>
      </c>
      <c r="S5" s="1282"/>
      <c r="T5" s="1281" t="s">
        <v>508</v>
      </c>
      <c r="U5" s="1282"/>
      <c r="V5" s="1281" t="s">
        <v>509</v>
      </c>
      <c r="W5" s="1282"/>
      <c r="X5" s="1281" t="s">
        <v>510</v>
      </c>
      <c r="Y5" s="1280"/>
      <c r="Z5" s="1282" t="s">
        <v>511</v>
      </c>
      <c r="AA5" s="1282"/>
      <c r="AB5" s="1281" t="s">
        <v>3</v>
      </c>
      <c r="AC5" s="1282"/>
      <c r="AD5" s="1281" t="s">
        <v>4</v>
      </c>
      <c r="AE5" s="1282"/>
      <c r="AF5" s="1281" t="s">
        <v>5</v>
      </c>
      <c r="AG5" s="1282"/>
      <c r="AH5" s="1281" t="s">
        <v>6</v>
      </c>
      <c r="AI5" s="1280"/>
      <c r="AJ5" s="1282" t="s">
        <v>7</v>
      </c>
      <c r="AK5" s="1282"/>
      <c r="AL5" s="1281" t="s">
        <v>8</v>
      </c>
      <c r="AM5" s="1282"/>
      <c r="AN5" s="1283" t="s">
        <v>9</v>
      </c>
      <c r="AO5" s="1284"/>
      <c r="AP5" s="1283" t="s">
        <v>10</v>
      </c>
      <c r="AQ5" s="1284"/>
      <c r="AR5" s="1283" t="s">
        <v>11</v>
      </c>
      <c r="AS5" s="1284"/>
      <c r="AT5" s="1283" t="s">
        <v>12</v>
      </c>
      <c r="AU5" s="1285"/>
      <c r="AV5" s="4"/>
      <c r="AW5" s="4"/>
      <c r="AX5" s="4"/>
      <c r="AY5" s="4"/>
      <c r="AZ5" s="4"/>
      <c r="BA5" s="4"/>
      <c r="BB5" s="4"/>
    </row>
    <row r="6" spans="1:67" ht="13.5" hidden="1" thickBot="1" x14ac:dyDescent="0.25">
      <c r="A6" s="1276"/>
      <c r="B6" s="768" t="s">
        <v>1025</v>
      </c>
      <c r="C6" s="769" t="s">
        <v>1026</v>
      </c>
      <c r="D6" s="769" t="s">
        <v>1025</v>
      </c>
      <c r="E6" s="770" t="s">
        <v>1026</v>
      </c>
      <c r="F6" s="771" t="s">
        <v>1025</v>
      </c>
      <c r="G6" s="769" t="s">
        <v>1026</v>
      </c>
      <c r="H6" s="771" t="s">
        <v>1025</v>
      </c>
      <c r="I6" s="769" t="s">
        <v>1026</v>
      </c>
      <c r="J6" s="769" t="s">
        <v>1025</v>
      </c>
      <c r="K6" s="771" t="s">
        <v>1026</v>
      </c>
      <c r="L6" s="769" t="s">
        <v>1025</v>
      </c>
      <c r="M6" s="770" t="s">
        <v>1026</v>
      </c>
      <c r="N6" s="771" t="s">
        <v>1025</v>
      </c>
      <c r="O6" s="770" t="s">
        <v>1026</v>
      </c>
      <c r="P6" s="771" t="s">
        <v>1025</v>
      </c>
      <c r="Q6" s="770" t="s">
        <v>1026</v>
      </c>
      <c r="R6" s="771" t="s">
        <v>1025</v>
      </c>
      <c r="S6" s="770" t="s">
        <v>1026</v>
      </c>
      <c r="T6" s="771" t="s">
        <v>1025</v>
      </c>
      <c r="U6" s="770" t="s">
        <v>1026</v>
      </c>
      <c r="V6" s="771" t="s">
        <v>1025</v>
      </c>
      <c r="W6" s="770" t="s">
        <v>1026</v>
      </c>
      <c r="X6" s="771" t="s">
        <v>1025</v>
      </c>
      <c r="Y6" s="772" t="s">
        <v>1026</v>
      </c>
      <c r="Z6" s="769" t="s">
        <v>1025</v>
      </c>
      <c r="AA6" s="770" t="s">
        <v>1026</v>
      </c>
      <c r="AB6" s="771" t="s">
        <v>1025</v>
      </c>
      <c r="AC6" s="770" t="s">
        <v>1026</v>
      </c>
      <c r="AD6" s="771" t="s">
        <v>1025</v>
      </c>
      <c r="AE6" s="770" t="s">
        <v>1026</v>
      </c>
      <c r="AF6" s="771" t="s">
        <v>1025</v>
      </c>
      <c r="AG6" s="770" t="s">
        <v>1026</v>
      </c>
      <c r="AH6" s="771" t="s">
        <v>1025</v>
      </c>
      <c r="AI6" s="769" t="s">
        <v>1026</v>
      </c>
      <c r="AJ6" s="769" t="s">
        <v>1025</v>
      </c>
      <c r="AK6" s="773" t="s">
        <v>1026</v>
      </c>
      <c r="AL6" s="771" t="s">
        <v>1025</v>
      </c>
      <c r="AM6" s="773" t="s">
        <v>1026</v>
      </c>
      <c r="AN6" s="771" t="s">
        <v>1025</v>
      </c>
      <c r="AO6" s="773" t="s">
        <v>1026</v>
      </c>
      <c r="AP6" s="771" t="s">
        <v>1025</v>
      </c>
      <c r="AQ6" s="773" t="s">
        <v>1026</v>
      </c>
      <c r="AR6" s="771" t="s">
        <v>1025</v>
      </c>
      <c r="AS6" s="773" t="s">
        <v>1026</v>
      </c>
      <c r="AT6" s="771" t="s">
        <v>1025</v>
      </c>
      <c r="AU6" s="774" t="s">
        <v>1026</v>
      </c>
      <c r="AV6" s="4"/>
      <c r="AW6" s="4"/>
      <c r="AX6" s="4"/>
      <c r="AY6" s="4"/>
      <c r="AZ6" s="4"/>
      <c r="BA6" s="4"/>
      <c r="BB6" s="4"/>
    </row>
    <row r="7" spans="1:67" ht="13.5" hidden="1" thickBot="1" x14ac:dyDescent="0.25">
      <c r="A7" s="414" t="s">
        <v>891</v>
      </c>
      <c r="B7" s="775">
        <v>1424</v>
      </c>
      <c r="C7" s="415">
        <v>303</v>
      </c>
      <c r="D7" s="776">
        <v>1207</v>
      </c>
      <c r="E7" s="776">
        <v>215</v>
      </c>
      <c r="F7" s="776">
        <v>1458</v>
      </c>
      <c r="G7" s="776">
        <v>227</v>
      </c>
      <c r="H7" s="776">
        <v>1320</v>
      </c>
      <c r="I7" s="776">
        <v>225</v>
      </c>
      <c r="J7" s="776">
        <v>1437</v>
      </c>
      <c r="K7" s="777">
        <v>250</v>
      </c>
      <c r="L7" s="777">
        <v>1263</v>
      </c>
      <c r="M7" s="777">
        <v>210</v>
      </c>
      <c r="N7" s="777">
        <v>1109</v>
      </c>
      <c r="O7" s="777">
        <v>188</v>
      </c>
      <c r="P7" s="777">
        <v>1013</v>
      </c>
      <c r="Q7" s="777">
        <v>202</v>
      </c>
      <c r="R7" s="777">
        <v>843</v>
      </c>
      <c r="S7" s="777">
        <v>235</v>
      </c>
      <c r="T7" s="777">
        <v>917</v>
      </c>
      <c r="U7" s="777">
        <v>222</v>
      </c>
      <c r="V7" s="777">
        <v>739</v>
      </c>
      <c r="W7" s="777">
        <v>177</v>
      </c>
      <c r="X7" s="777">
        <v>723</v>
      </c>
      <c r="Y7" s="776">
        <v>159</v>
      </c>
      <c r="Z7" s="778">
        <v>603</v>
      </c>
      <c r="AA7" s="777">
        <v>101</v>
      </c>
      <c r="AB7" s="777">
        <v>395</v>
      </c>
      <c r="AC7" s="777">
        <v>48</v>
      </c>
      <c r="AD7" s="777">
        <v>318</v>
      </c>
      <c r="AE7" s="777">
        <v>55</v>
      </c>
      <c r="AF7" s="777">
        <v>343</v>
      </c>
      <c r="AG7" s="777">
        <v>70</v>
      </c>
      <c r="AH7" s="777">
        <v>338</v>
      </c>
      <c r="AI7" s="776">
        <v>109</v>
      </c>
      <c r="AJ7" s="778">
        <v>282</v>
      </c>
      <c r="AK7" s="777">
        <v>83</v>
      </c>
      <c r="AL7" s="777">
        <v>303</v>
      </c>
      <c r="AM7" s="777">
        <v>45</v>
      </c>
      <c r="AN7" s="777">
        <v>339</v>
      </c>
      <c r="AO7" s="777">
        <v>50</v>
      </c>
      <c r="AP7" s="777">
        <v>232</v>
      </c>
      <c r="AQ7" s="777">
        <v>67</v>
      </c>
      <c r="AR7" s="777">
        <v>209</v>
      </c>
      <c r="AS7" s="777">
        <v>36</v>
      </c>
      <c r="AT7" s="777">
        <v>261</v>
      </c>
      <c r="AU7" s="779">
        <v>41</v>
      </c>
      <c r="AV7" s="4"/>
      <c r="AW7" s="4"/>
      <c r="AX7" s="4"/>
      <c r="AY7" s="4"/>
      <c r="AZ7" s="4"/>
      <c r="BA7" s="4"/>
      <c r="BB7" s="4"/>
    </row>
    <row r="8" spans="1:67" hidden="1" x14ac:dyDescent="0.2">
      <c r="A8" s="425" t="s">
        <v>892</v>
      </c>
      <c r="B8" s="780">
        <v>203</v>
      </c>
      <c r="C8" s="426">
        <v>77</v>
      </c>
      <c r="D8" s="781">
        <v>202</v>
      </c>
      <c r="E8" s="781">
        <v>86</v>
      </c>
      <c r="F8" s="781">
        <v>196</v>
      </c>
      <c r="G8" s="781">
        <v>88</v>
      </c>
      <c r="H8" s="781">
        <v>212</v>
      </c>
      <c r="I8" s="781">
        <v>87</v>
      </c>
      <c r="J8" s="781">
        <v>210</v>
      </c>
      <c r="K8" s="782">
        <v>70</v>
      </c>
      <c r="L8" s="782">
        <v>229</v>
      </c>
      <c r="M8" s="782">
        <v>97</v>
      </c>
      <c r="N8" s="782">
        <v>250</v>
      </c>
      <c r="O8" s="782">
        <v>110</v>
      </c>
      <c r="P8" s="782">
        <v>209</v>
      </c>
      <c r="Q8" s="782">
        <v>72</v>
      </c>
      <c r="R8" s="782">
        <v>292</v>
      </c>
      <c r="S8" s="782">
        <v>132</v>
      </c>
      <c r="T8" s="782">
        <v>254</v>
      </c>
      <c r="U8" s="782">
        <v>104</v>
      </c>
      <c r="V8" s="782">
        <v>279</v>
      </c>
      <c r="W8" s="782">
        <v>108</v>
      </c>
      <c r="X8" s="782">
        <v>238</v>
      </c>
      <c r="Y8" s="781">
        <v>78</v>
      </c>
      <c r="Z8" s="783">
        <v>194</v>
      </c>
      <c r="AA8" s="782">
        <v>64</v>
      </c>
      <c r="AB8" s="782">
        <v>198</v>
      </c>
      <c r="AC8" s="782">
        <v>95</v>
      </c>
      <c r="AD8" s="782">
        <v>115</v>
      </c>
      <c r="AE8" s="782">
        <v>40</v>
      </c>
      <c r="AF8" s="782">
        <v>155</v>
      </c>
      <c r="AG8" s="782">
        <v>54</v>
      </c>
      <c r="AH8" s="782">
        <v>125</v>
      </c>
      <c r="AI8" s="781">
        <v>38</v>
      </c>
      <c r="AJ8" s="783">
        <v>145</v>
      </c>
      <c r="AK8" s="782">
        <v>49</v>
      </c>
      <c r="AL8" s="782">
        <v>85</v>
      </c>
      <c r="AM8" s="782">
        <v>23</v>
      </c>
      <c r="AN8" s="782">
        <v>109</v>
      </c>
      <c r="AO8" s="782">
        <v>30</v>
      </c>
      <c r="AP8" s="782">
        <v>81</v>
      </c>
      <c r="AQ8" s="782">
        <v>30</v>
      </c>
      <c r="AR8" s="782">
        <v>85</v>
      </c>
      <c r="AS8" s="782">
        <v>36</v>
      </c>
      <c r="AT8" s="782">
        <v>72</v>
      </c>
      <c r="AU8" s="784">
        <v>33</v>
      </c>
      <c r="AV8" s="4"/>
      <c r="AW8" s="4"/>
      <c r="AX8" s="4"/>
      <c r="AY8" s="4"/>
      <c r="AZ8" s="4"/>
      <c r="BA8" s="4"/>
      <c r="BB8" s="4"/>
    </row>
    <row r="9" spans="1:67" hidden="1" x14ac:dyDescent="0.2">
      <c r="A9" s="436" t="s">
        <v>893</v>
      </c>
      <c r="B9" s="785">
        <v>112</v>
      </c>
      <c r="C9" s="437">
        <v>26</v>
      </c>
      <c r="D9" s="468">
        <v>249</v>
      </c>
      <c r="E9" s="468">
        <v>88</v>
      </c>
      <c r="F9" s="468">
        <v>163</v>
      </c>
      <c r="G9" s="468">
        <v>53</v>
      </c>
      <c r="H9" s="468">
        <v>212</v>
      </c>
      <c r="I9" s="468">
        <v>98</v>
      </c>
      <c r="J9" s="468">
        <v>213</v>
      </c>
      <c r="K9" s="467">
        <v>84</v>
      </c>
      <c r="L9" s="467">
        <v>214</v>
      </c>
      <c r="M9" s="467">
        <v>84</v>
      </c>
      <c r="N9" s="467">
        <v>176</v>
      </c>
      <c r="O9" s="467">
        <v>63</v>
      </c>
      <c r="P9" s="467">
        <v>238</v>
      </c>
      <c r="Q9" s="467">
        <v>98</v>
      </c>
      <c r="R9" s="467">
        <v>233</v>
      </c>
      <c r="S9" s="467">
        <v>102</v>
      </c>
      <c r="T9" s="467">
        <v>136</v>
      </c>
      <c r="U9" s="467">
        <v>55</v>
      </c>
      <c r="V9" s="467">
        <v>105</v>
      </c>
      <c r="W9" s="467">
        <v>41</v>
      </c>
      <c r="X9" s="467">
        <v>157</v>
      </c>
      <c r="Y9" s="468">
        <v>65</v>
      </c>
      <c r="Z9" s="786">
        <v>116</v>
      </c>
      <c r="AA9" s="467">
        <v>40</v>
      </c>
      <c r="AB9" s="467">
        <v>114</v>
      </c>
      <c r="AC9" s="467">
        <v>50</v>
      </c>
      <c r="AD9" s="467">
        <v>66</v>
      </c>
      <c r="AE9" s="467">
        <v>32</v>
      </c>
      <c r="AF9" s="467">
        <v>87</v>
      </c>
      <c r="AG9" s="467">
        <v>38</v>
      </c>
      <c r="AH9" s="467">
        <v>92</v>
      </c>
      <c r="AI9" s="468">
        <v>39</v>
      </c>
      <c r="AJ9" s="786">
        <v>102</v>
      </c>
      <c r="AK9" s="467">
        <v>46</v>
      </c>
      <c r="AL9" s="467">
        <v>102</v>
      </c>
      <c r="AM9" s="467">
        <v>35</v>
      </c>
      <c r="AN9" s="467">
        <v>140</v>
      </c>
      <c r="AO9" s="467">
        <v>54</v>
      </c>
      <c r="AP9" s="467">
        <v>76</v>
      </c>
      <c r="AQ9" s="467">
        <v>31</v>
      </c>
      <c r="AR9" s="467">
        <v>63</v>
      </c>
      <c r="AS9" s="467">
        <v>31</v>
      </c>
      <c r="AT9" s="467">
        <v>104</v>
      </c>
      <c r="AU9" s="787">
        <v>25</v>
      </c>
      <c r="AV9" s="4"/>
      <c r="AW9" s="4"/>
      <c r="AX9" s="4"/>
      <c r="AY9" s="4"/>
      <c r="AZ9" s="4"/>
      <c r="BA9" s="4"/>
      <c r="BB9" s="4"/>
    </row>
    <row r="10" spans="1:67" hidden="1" x14ac:dyDescent="0.2">
      <c r="A10" s="436" t="s">
        <v>894</v>
      </c>
      <c r="B10" s="785">
        <v>40</v>
      </c>
      <c r="C10" s="437">
        <v>8</v>
      </c>
      <c r="D10" s="468">
        <v>58</v>
      </c>
      <c r="E10" s="468">
        <v>39</v>
      </c>
      <c r="F10" s="468">
        <v>65</v>
      </c>
      <c r="G10" s="468">
        <v>33</v>
      </c>
      <c r="H10" s="468">
        <v>79</v>
      </c>
      <c r="I10" s="468">
        <v>36</v>
      </c>
      <c r="J10" s="468">
        <v>71</v>
      </c>
      <c r="K10" s="467">
        <v>35</v>
      </c>
      <c r="L10" s="467">
        <v>76</v>
      </c>
      <c r="M10" s="467">
        <v>56</v>
      </c>
      <c r="N10" s="467">
        <v>55</v>
      </c>
      <c r="O10" s="467">
        <v>29</v>
      </c>
      <c r="P10" s="467">
        <v>40</v>
      </c>
      <c r="Q10" s="467">
        <v>25</v>
      </c>
      <c r="R10" s="467">
        <v>51</v>
      </c>
      <c r="S10" s="467">
        <v>33</v>
      </c>
      <c r="T10" s="467">
        <v>50</v>
      </c>
      <c r="U10" s="467">
        <v>31</v>
      </c>
      <c r="V10" s="467">
        <v>34</v>
      </c>
      <c r="W10" s="467">
        <v>19</v>
      </c>
      <c r="X10" s="467">
        <v>45</v>
      </c>
      <c r="Y10" s="468">
        <v>20</v>
      </c>
      <c r="Z10" s="786">
        <v>46</v>
      </c>
      <c r="AA10" s="467">
        <v>29</v>
      </c>
      <c r="AB10" s="467">
        <v>37</v>
      </c>
      <c r="AC10" s="467">
        <v>21</v>
      </c>
      <c r="AD10" s="467">
        <v>37</v>
      </c>
      <c r="AE10" s="467">
        <v>30</v>
      </c>
      <c r="AF10" s="467">
        <v>19</v>
      </c>
      <c r="AG10" s="467">
        <v>10</v>
      </c>
      <c r="AH10" s="467">
        <v>28</v>
      </c>
      <c r="AI10" s="468">
        <v>17</v>
      </c>
      <c r="AJ10" s="786">
        <v>15</v>
      </c>
      <c r="AK10" s="467">
        <v>7</v>
      </c>
      <c r="AL10" s="467">
        <v>23</v>
      </c>
      <c r="AM10" s="467">
        <v>18</v>
      </c>
      <c r="AN10" s="467">
        <v>27</v>
      </c>
      <c r="AO10" s="467">
        <v>14</v>
      </c>
      <c r="AP10" s="467">
        <v>21</v>
      </c>
      <c r="AQ10" s="467">
        <v>15</v>
      </c>
      <c r="AR10" s="467">
        <v>26</v>
      </c>
      <c r="AS10" s="467">
        <v>15</v>
      </c>
      <c r="AT10" s="467">
        <v>38</v>
      </c>
      <c r="AU10" s="787">
        <v>29</v>
      </c>
      <c r="AV10" s="4"/>
      <c r="AW10" s="4"/>
      <c r="AX10" s="4"/>
      <c r="AY10" s="4"/>
      <c r="AZ10" s="4"/>
      <c r="BA10" s="4"/>
      <c r="BB10" s="4"/>
    </row>
    <row r="11" spans="1:67" ht="13.5" hidden="1" thickBot="1" x14ac:dyDescent="0.25">
      <c r="A11" s="446" t="s">
        <v>895</v>
      </c>
      <c r="B11" s="788">
        <v>90</v>
      </c>
      <c r="C11" s="447">
        <v>41</v>
      </c>
      <c r="D11" s="789">
        <v>139</v>
      </c>
      <c r="E11" s="789">
        <v>40</v>
      </c>
      <c r="F11" s="789">
        <v>137</v>
      </c>
      <c r="G11" s="789">
        <v>39</v>
      </c>
      <c r="H11" s="789">
        <v>175</v>
      </c>
      <c r="I11" s="789">
        <v>56</v>
      </c>
      <c r="J11" s="789">
        <v>176</v>
      </c>
      <c r="K11" s="790">
        <v>35</v>
      </c>
      <c r="L11" s="790">
        <v>140</v>
      </c>
      <c r="M11" s="790">
        <v>64</v>
      </c>
      <c r="N11" s="790">
        <v>102</v>
      </c>
      <c r="O11" s="790">
        <v>32</v>
      </c>
      <c r="P11" s="790">
        <v>154</v>
      </c>
      <c r="Q11" s="790">
        <v>44</v>
      </c>
      <c r="R11" s="790">
        <v>127</v>
      </c>
      <c r="S11" s="790">
        <v>39</v>
      </c>
      <c r="T11" s="790">
        <v>97</v>
      </c>
      <c r="U11" s="790">
        <v>20</v>
      </c>
      <c r="V11" s="790">
        <v>114</v>
      </c>
      <c r="W11" s="790">
        <v>40</v>
      </c>
      <c r="X11" s="790">
        <v>79</v>
      </c>
      <c r="Y11" s="789">
        <v>30</v>
      </c>
      <c r="Z11" s="791">
        <v>83</v>
      </c>
      <c r="AA11" s="790">
        <v>24</v>
      </c>
      <c r="AB11" s="790">
        <v>74</v>
      </c>
      <c r="AC11" s="790">
        <v>21</v>
      </c>
      <c r="AD11" s="790">
        <v>78</v>
      </c>
      <c r="AE11" s="790">
        <v>18</v>
      </c>
      <c r="AF11" s="790">
        <v>66</v>
      </c>
      <c r="AG11" s="790">
        <v>16</v>
      </c>
      <c r="AH11" s="790">
        <v>74</v>
      </c>
      <c r="AI11" s="789">
        <v>16</v>
      </c>
      <c r="AJ11" s="791">
        <v>70</v>
      </c>
      <c r="AK11" s="790">
        <v>10</v>
      </c>
      <c r="AL11" s="790">
        <v>77</v>
      </c>
      <c r="AM11" s="790">
        <v>15</v>
      </c>
      <c r="AN11" s="790">
        <v>92</v>
      </c>
      <c r="AO11" s="790">
        <v>25</v>
      </c>
      <c r="AP11" s="790">
        <v>54</v>
      </c>
      <c r="AQ11" s="790">
        <v>14</v>
      </c>
      <c r="AR11" s="790">
        <v>98</v>
      </c>
      <c r="AS11" s="790">
        <v>29</v>
      </c>
      <c r="AT11" s="790">
        <v>87</v>
      </c>
      <c r="AU11" s="792">
        <v>25</v>
      </c>
      <c r="AV11" s="4"/>
      <c r="AW11" s="4"/>
      <c r="AX11" s="4"/>
      <c r="AY11" s="4"/>
      <c r="AZ11" s="4"/>
      <c r="BA11" s="4"/>
      <c r="BB11" s="4"/>
    </row>
    <row r="12" spans="1:67" hidden="1" x14ac:dyDescent="0.2">
      <c r="A12" s="425" t="s">
        <v>896</v>
      </c>
      <c r="B12" s="780">
        <v>3</v>
      </c>
      <c r="C12" s="426">
        <v>1</v>
      </c>
      <c r="D12" s="781">
        <v>14</v>
      </c>
      <c r="E12" s="781">
        <v>7</v>
      </c>
      <c r="F12" s="781">
        <v>17</v>
      </c>
      <c r="G12" s="781">
        <v>14</v>
      </c>
      <c r="H12" s="781">
        <v>24</v>
      </c>
      <c r="I12" s="781">
        <v>11</v>
      </c>
      <c r="J12" s="781">
        <v>32</v>
      </c>
      <c r="K12" s="782">
        <v>19</v>
      </c>
      <c r="L12" s="782">
        <v>31</v>
      </c>
      <c r="M12" s="782">
        <v>21</v>
      </c>
      <c r="N12" s="782">
        <v>23</v>
      </c>
      <c r="O12" s="782">
        <v>14</v>
      </c>
      <c r="P12" s="782">
        <v>47</v>
      </c>
      <c r="Q12" s="782">
        <v>35</v>
      </c>
      <c r="R12" s="782">
        <v>37</v>
      </c>
      <c r="S12" s="782">
        <v>18</v>
      </c>
      <c r="T12" s="782">
        <v>22</v>
      </c>
      <c r="U12" s="782">
        <v>13</v>
      </c>
      <c r="V12" s="782">
        <v>21</v>
      </c>
      <c r="W12" s="782">
        <v>9</v>
      </c>
      <c r="X12" s="782">
        <v>26</v>
      </c>
      <c r="Y12" s="781">
        <v>10</v>
      </c>
      <c r="Z12" s="783">
        <v>17</v>
      </c>
      <c r="AA12" s="782">
        <v>6</v>
      </c>
      <c r="AB12" s="782">
        <v>14</v>
      </c>
      <c r="AC12" s="782">
        <v>5</v>
      </c>
      <c r="AD12" s="782">
        <v>14</v>
      </c>
      <c r="AE12" s="782">
        <v>10</v>
      </c>
      <c r="AF12" s="782">
        <v>26</v>
      </c>
      <c r="AG12" s="782">
        <v>17</v>
      </c>
      <c r="AH12" s="782">
        <v>17</v>
      </c>
      <c r="AI12" s="781">
        <v>12</v>
      </c>
      <c r="AJ12" s="783">
        <v>13</v>
      </c>
      <c r="AK12" s="782">
        <v>4</v>
      </c>
      <c r="AL12" s="782">
        <v>29</v>
      </c>
      <c r="AM12" s="782">
        <v>15</v>
      </c>
      <c r="AN12" s="782">
        <v>25</v>
      </c>
      <c r="AO12" s="782">
        <v>14</v>
      </c>
      <c r="AP12" s="782">
        <v>10</v>
      </c>
      <c r="AQ12" s="782">
        <v>3</v>
      </c>
      <c r="AR12" s="782">
        <v>17</v>
      </c>
      <c r="AS12" s="782">
        <v>14</v>
      </c>
      <c r="AT12" s="782">
        <v>17</v>
      </c>
      <c r="AU12" s="784">
        <v>4</v>
      </c>
      <c r="AV12" s="4"/>
      <c r="AW12" s="4"/>
      <c r="AX12" s="4"/>
      <c r="AY12" s="4"/>
      <c r="AZ12" s="4"/>
      <c r="BA12" s="4"/>
      <c r="BB12" s="4"/>
    </row>
    <row r="13" spans="1:67" hidden="1" x14ac:dyDescent="0.2">
      <c r="A13" s="436" t="s">
        <v>897</v>
      </c>
      <c r="B13" s="785">
        <v>10</v>
      </c>
      <c r="C13" s="437">
        <v>3</v>
      </c>
      <c r="D13" s="468">
        <v>36</v>
      </c>
      <c r="E13" s="468">
        <v>20</v>
      </c>
      <c r="F13" s="468">
        <v>42</v>
      </c>
      <c r="G13" s="468">
        <v>20</v>
      </c>
      <c r="H13" s="468">
        <v>27</v>
      </c>
      <c r="I13" s="468">
        <v>14</v>
      </c>
      <c r="J13" s="468">
        <v>35</v>
      </c>
      <c r="K13" s="467">
        <v>13</v>
      </c>
      <c r="L13" s="467">
        <v>36</v>
      </c>
      <c r="M13" s="467">
        <v>10</v>
      </c>
      <c r="N13" s="467">
        <v>39</v>
      </c>
      <c r="O13" s="467">
        <v>19</v>
      </c>
      <c r="P13" s="467">
        <v>39</v>
      </c>
      <c r="Q13" s="467">
        <v>27</v>
      </c>
      <c r="R13" s="467">
        <v>33</v>
      </c>
      <c r="S13" s="467">
        <v>20</v>
      </c>
      <c r="T13" s="467">
        <v>39</v>
      </c>
      <c r="U13" s="467">
        <v>17</v>
      </c>
      <c r="V13" s="467">
        <v>31</v>
      </c>
      <c r="W13" s="467">
        <v>23</v>
      </c>
      <c r="X13" s="467">
        <v>32</v>
      </c>
      <c r="Y13" s="468">
        <v>12</v>
      </c>
      <c r="Z13" s="786">
        <v>42</v>
      </c>
      <c r="AA13" s="467">
        <v>17</v>
      </c>
      <c r="AB13" s="467">
        <v>27</v>
      </c>
      <c r="AC13" s="467">
        <v>13</v>
      </c>
      <c r="AD13" s="467">
        <v>19</v>
      </c>
      <c r="AE13" s="467">
        <v>7</v>
      </c>
      <c r="AF13" s="467">
        <v>19</v>
      </c>
      <c r="AG13" s="467">
        <v>6</v>
      </c>
      <c r="AH13" s="467">
        <v>17</v>
      </c>
      <c r="AI13" s="468">
        <v>9</v>
      </c>
      <c r="AJ13" s="786">
        <v>11</v>
      </c>
      <c r="AK13" s="467">
        <v>2</v>
      </c>
      <c r="AL13" s="467">
        <v>40</v>
      </c>
      <c r="AM13" s="467">
        <v>15</v>
      </c>
      <c r="AN13" s="467">
        <v>39</v>
      </c>
      <c r="AO13" s="467">
        <v>13</v>
      </c>
      <c r="AP13" s="467">
        <v>11</v>
      </c>
      <c r="AQ13" s="467">
        <v>3</v>
      </c>
      <c r="AR13" s="467">
        <v>13</v>
      </c>
      <c r="AS13" s="467">
        <v>7</v>
      </c>
      <c r="AT13" s="467">
        <v>12</v>
      </c>
      <c r="AU13" s="787">
        <v>8</v>
      </c>
      <c r="AV13" s="4"/>
      <c r="AW13" s="4"/>
      <c r="AX13" s="4"/>
      <c r="AY13" s="4"/>
      <c r="AZ13" s="4"/>
      <c r="BA13" s="4"/>
      <c r="BB13" s="4"/>
    </row>
    <row r="14" spans="1:67" hidden="1" x14ac:dyDescent="0.2">
      <c r="A14" s="436" t="s">
        <v>898</v>
      </c>
      <c r="B14" s="785">
        <v>18</v>
      </c>
      <c r="C14" s="437">
        <v>13</v>
      </c>
      <c r="D14" s="468">
        <v>35</v>
      </c>
      <c r="E14" s="468">
        <v>21</v>
      </c>
      <c r="F14" s="468">
        <v>26</v>
      </c>
      <c r="G14" s="468">
        <v>17</v>
      </c>
      <c r="H14" s="468">
        <v>32</v>
      </c>
      <c r="I14" s="468">
        <v>25</v>
      </c>
      <c r="J14" s="468">
        <v>23</v>
      </c>
      <c r="K14" s="467">
        <v>14</v>
      </c>
      <c r="L14" s="467">
        <v>30</v>
      </c>
      <c r="M14" s="467">
        <v>17</v>
      </c>
      <c r="N14" s="467">
        <v>37</v>
      </c>
      <c r="O14" s="467">
        <v>26</v>
      </c>
      <c r="P14" s="467">
        <v>19</v>
      </c>
      <c r="Q14" s="467">
        <v>16</v>
      </c>
      <c r="R14" s="467">
        <v>27</v>
      </c>
      <c r="S14" s="467">
        <v>21</v>
      </c>
      <c r="T14" s="467">
        <v>14</v>
      </c>
      <c r="U14" s="467">
        <v>8</v>
      </c>
      <c r="V14" s="467">
        <v>17</v>
      </c>
      <c r="W14" s="467">
        <v>8</v>
      </c>
      <c r="X14" s="467">
        <v>23</v>
      </c>
      <c r="Y14" s="468">
        <v>14</v>
      </c>
      <c r="Z14" s="786">
        <v>22</v>
      </c>
      <c r="AA14" s="467">
        <v>11</v>
      </c>
      <c r="AB14" s="467">
        <v>26</v>
      </c>
      <c r="AC14" s="467">
        <v>10</v>
      </c>
      <c r="AD14" s="467">
        <v>32</v>
      </c>
      <c r="AE14" s="467">
        <v>23</v>
      </c>
      <c r="AF14" s="467">
        <v>12</v>
      </c>
      <c r="AG14" s="467">
        <v>6</v>
      </c>
      <c r="AH14" s="467">
        <v>16</v>
      </c>
      <c r="AI14" s="468">
        <v>9</v>
      </c>
      <c r="AJ14" s="786">
        <v>12</v>
      </c>
      <c r="AK14" s="467">
        <v>5</v>
      </c>
      <c r="AL14" s="467">
        <v>14</v>
      </c>
      <c r="AM14" s="467">
        <v>6</v>
      </c>
      <c r="AN14" s="467">
        <v>26</v>
      </c>
      <c r="AO14" s="467">
        <v>9</v>
      </c>
      <c r="AP14" s="467">
        <v>21</v>
      </c>
      <c r="AQ14" s="467">
        <v>10</v>
      </c>
      <c r="AR14" s="467">
        <v>21</v>
      </c>
      <c r="AS14" s="467">
        <v>3</v>
      </c>
      <c r="AT14" s="467">
        <v>14</v>
      </c>
      <c r="AU14" s="787">
        <v>5</v>
      </c>
      <c r="AV14" s="4"/>
      <c r="AW14" s="4"/>
      <c r="AX14" s="4"/>
      <c r="AY14" s="4"/>
      <c r="AZ14" s="4"/>
      <c r="BA14" s="4"/>
      <c r="BB14" s="4"/>
    </row>
    <row r="15" spans="1:67" hidden="1" x14ac:dyDescent="0.2">
      <c r="A15" s="436" t="s">
        <v>899</v>
      </c>
      <c r="B15" s="785">
        <v>11</v>
      </c>
      <c r="C15" s="437">
        <v>4</v>
      </c>
      <c r="D15" s="468">
        <v>38</v>
      </c>
      <c r="E15" s="468">
        <v>16</v>
      </c>
      <c r="F15" s="468">
        <v>37</v>
      </c>
      <c r="G15" s="468">
        <v>16</v>
      </c>
      <c r="H15" s="468">
        <v>33</v>
      </c>
      <c r="I15" s="468">
        <v>20</v>
      </c>
      <c r="J15" s="468">
        <v>43</v>
      </c>
      <c r="K15" s="467">
        <v>18</v>
      </c>
      <c r="L15" s="467">
        <v>42</v>
      </c>
      <c r="M15" s="467">
        <v>20</v>
      </c>
      <c r="N15" s="467">
        <v>55</v>
      </c>
      <c r="O15" s="467">
        <v>23</v>
      </c>
      <c r="P15" s="467">
        <v>54</v>
      </c>
      <c r="Q15" s="467">
        <v>28</v>
      </c>
      <c r="R15" s="467">
        <v>47</v>
      </c>
      <c r="S15" s="467">
        <v>18</v>
      </c>
      <c r="T15" s="467">
        <v>59</v>
      </c>
      <c r="U15" s="467">
        <v>32</v>
      </c>
      <c r="V15" s="467">
        <v>51</v>
      </c>
      <c r="W15" s="467">
        <v>20</v>
      </c>
      <c r="X15" s="467">
        <v>36</v>
      </c>
      <c r="Y15" s="468">
        <v>16</v>
      </c>
      <c r="Z15" s="786">
        <v>47</v>
      </c>
      <c r="AA15" s="467">
        <v>24</v>
      </c>
      <c r="AB15" s="467">
        <v>28</v>
      </c>
      <c r="AC15" s="467">
        <v>8</v>
      </c>
      <c r="AD15" s="467">
        <v>26</v>
      </c>
      <c r="AE15" s="467">
        <v>13</v>
      </c>
      <c r="AF15" s="467">
        <v>44</v>
      </c>
      <c r="AG15" s="467">
        <v>13</v>
      </c>
      <c r="AH15" s="467">
        <v>43</v>
      </c>
      <c r="AI15" s="468">
        <v>17</v>
      </c>
      <c r="AJ15" s="786">
        <v>53</v>
      </c>
      <c r="AK15" s="467">
        <v>25</v>
      </c>
      <c r="AL15" s="467">
        <v>84</v>
      </c>
      <c r="AM15" s="467">
        <v>18</v>
      </c>
      <c r="AN15" s="467">
        <v>59</v>
      </c>
      <c r="AO15" s="467">
        <v>14</v>
      </c>
      <c r="AP15" s="467">
        <v>39</v>
      </c>
      <c r="AQ15" s="467">
        <v>18</v>
      </c>
      <c r="AR15" s="467">
        <v>28</v>
      </c>
      <c r="AS15" s="467">
        <v>9</v>
      </c>
      <c r="AT15" s="467">
        <v>31</v>
      </c>
      <c r="AU15" s="787">
        <v>5</v>
      </c>
      <c r="AV15" s="4"/>
      <c r="AW15" s="4"/>
      <c r="AX15" s="4"/>
      <c r="AY15" s="4"/>
      <c r="AZ15" s="4"/>
      <c r="BA15" s="4"/>
      <c r="BB15" s="4"/>
    </row>
    <row r="16" spans="1:67" hidden="1" x14ac:dyDescent="0.2">
      <c r="A16" s="436" t="s">
        <v>900</v>
      </c>
      <c r="B16" s="785">
        <v>15</v>
      </c>
      <c r="C16" s="437">
        <v>6</v>
      </c>
      <c r="D16" s="468">
        <v>50</v>
      </c>
      <c r="E16" s="468">
        <v>17</v>
      </c>
      <c r="F16" s="468">
        <v>27</v>
      </c>
      <c r="G16" s="468">
        <v>12</v>
      </c>
      <c r="H16" s="468">
        <v>33</v>
      </c>
      <c r="I16" s="468">
        <v>17</v>
      </c>
      <c r="J16" s="468">
        <v>27</v>
      </c>
      <c r="K16" s="467">
        <v>10</v>
      </c>
      <c r="L16" s="467">
        <v>31</v>
      </c>
      <c r="M16" s="467">
        <v>12</v>
      </c>
      <c r="N16" s="467">
        <v>26</v>
      </c>
      <c r="O16" s="467">
        <v>12</v>
      </c>
      <c r="P16" s="467">
        <v>24</v>
      </c>
      <c r="Q16" s="467">
        <v>14</v>
      </c>
      <c r="R16" s="467">
        <v>17</v>
      </c>
      <c r="S16" s="467">
        <v>10</v>
      </c>
      <c r="T16" s="467">
        <v>20</v>
      </c>
      <c r="U16" s="467">
        <v>14</v>
      </c>
      <c r="V16" s="467">
        <v>20</v>
      </c>
      <c r="W16" s="467">
        <v>11</v>
      </c>
      <c r="X16" s="467">
        <v>17</v>
      </c>
      <c r="Y16" s="468">
        <v>7</v>
      </c>
      <c r="Z16" s="786">
        <v>18</v>
      </c>
      <c r="AA16" s="467">
        <v>8</v>
      </c>
      <c r="AB16" s="467">
        <v>12</v>
      </c>
      <c r="AC16" s="467">
        <v>10</v>
      </c>
      <c r="AD16" s="467">
        <v>6</v>
      </c>
      <c r="AE16" s="467">
        <v>4</v>
      </c>
      <c r="AF16" s="467">
        <v>15</v>
      </c>
      <c r="AG16" s="467">
        <v>7</v>
      </c>
      <c r="AH16" s="467">
        <v>10</v>
      </c>
      <c r="AI16" s="468">
        <v>8</v>
      </c>
      <c r="AJ16" s="786">
        <v>14</v>
      </c>
      <c r="AK16" s="467">
        <v>5</v>
      </c>
      <c r="AL16" s="467">
        <v>11</v>
      </c>
      <c r="AM16" s="467">
        <v>3</v>
      </c>
      <c r="AN16" s="467">
        <v>11</v>
      </c>
      <c r="AO16" s="467">
        <v>5</v>
      </c>
      <c r="AP16" s="467">
        <v>12</v>
      </c>
      <c r="AQ16" s="467">
        <v>8</v>
      </c>
      <c r="AR16" s="467">
        <v>26</v>
      </c>
      <c r="AS16" s="467">
        <v>9</v>
      </c>
      <c r="AT16" s="467">
        <v>21</v>
      </c>
      <c r="AU16" s="787">
        <v>13</v>
      </c>
      <c r="AV16" s="4"/>
      <c r="AW16" s="4"/>
      <c r="AX16" s="4"/>
      <c r="AY16" s="4"/>
      <c r="AZ16" s="4"/>
      <c r="BA16" s="4"/>
      <c r="BB16" s="4"/>
    </row>
    <row r="17" spans="1:54" ht="13.5" hidden="1" thickBot="1" x14ac:dyDescent="0.25">
      <c r="A17" s="446" t="s">
        <v>901</v>
      </c>
      <c r="B17" s="788">
        <v>42</v>
      </c>
      <c r="C17" s="447">
        <v>14</v>
      </c>
      <c r="D17" s="789">
        <v>42</v>
      </c>
      <c r="E17" s="789">
        <v>22</v>
      </c>
      <c r="F17" s="789">
        <v>47</v>
      </c>
      <c r="G17" s="789">
        <v>24</v>
      </c>
      <c r="H17" s="789">
        <v>41</v>
      </c>
      <c r="I17" s="789">
        <v>18</v>
      </c>
      <c r="J17" s="789">
        <v>50</v>
      </c>
      <c r="K17" s="790">
        <v>25</v>
      </c>
      <c r="L17" s="790">
        <v>69</v>
      </c>
      <c r="M17" s="790">
        <v>25</v>
      </c>
      <c r="N17" s="790">
        <v>46</v>
      </c>
      <c r="O17" s="790">
        <v>24</v>
      </c>
      <c r="P17" s="790">
        <v>64</v>
      </c>
      <c r="Q17" s="790">
        <v>33</v>
      </c>
      <c r="R17" s="790">
        <v>75</v>
      </c>
      <c r="S17" s="790">
        <v>24</v>
      </c>
      <c r="T17" s="790">
        <v>91</v>
      </c>
      <c r="U17" s="790">
        <v>46</v>
      </c>
      <c r="V17" s="790">
        <v>59</v>
      </c>
      <c r="W17" s="790">
        <v>30</v>
      </c>
      <c r="X17" s="790">
        <v>76</v>
      </c>
      <c r="Y17" s="789">
        <v>30</v>
      </c>
      <c r="Z17" s="791">
        <v>66</v>
      </c>
      <c r="AA17" s="790">
        <v>39</v>
      </c>
      <c r="AB17" s="790">
        <v>72</v>
      </c>
      <c r="AC17" s="790">
        <v>28</v>
      </c>
      <c r="AD17" s="790">
        <v>55</v>
      </c>
      <c r="AE17" s="790">
        <v>23</v>
      </c>
      <c r="AF17" s="790">
        <v>46</v>
      </c>
      <c r="AG17" s="790">
        <v>15</v>
      </c>
      <c r="AH17" s="790">
        <v>57</v>
      </c>
      <c r="AI17" s="789">
        <v>13</v>
      </c>
      <c r="AJ17" s="791">
        <v>48</v>
      </c>
      <c r="AK17" s="790">
        <v>12</v>
      </c>
      <c r="AL17" s="790">
        <v>72</v>
      </c>
      <c r="AM17" s="790">
        <v>15</v>
      </c>
      <c r="AN17" s="790">
        <v>66</v>
      </c>
      <c r="AO17" s="790">
        <v>21</v>
      </c>
      <c r="AP17" s="790">
        <v>50</v>
      </c>
      <c r="AQ17" s="790">
        <v>15</v>
      </c>
      <c r="AR17" s="790">
        <v>31</v>
      </c>
      <c r="AS17" s="790">
        <v>11</v>
      </c>
      <c r="AT17" s="790">
        <v>33</v>
      </c>
      <c r="AU17" s="792">
        <v>12</v>
      </c>
      <c r="AV17" s="4"/>
      <c r="AW17" s="4"/>
      <c r="AX17" s="4"/>
      <c r="AY17" s="4"/>
      <c r="AZ17" s="4"/>
      <c r="BA17" s="4"/>
      <c r="BB17" s="4"/>
    </row>
    <row r="18" spans="1:54" hidden="1" x14ac:dyDescent="0.2">
      <c r="A18" s="458" t="s">
        <v>902</v>
      </c>
      <c r="B18" s="793">
        <v>19</v>
      </c>
      <c r="C18" s="459">
        <v>13</v>
      </c>
      <c r="D18" s="794">
        <v>22</v>
      </c>
      <c r="E18" s="794">
        <v>16</v>
      </c>
      <c r="F18" s="794">
        <v>31</v>
      </c>
      <c r="G18" s="794">
        <v>23</v>
      </c>
      <c r="H18" s="794">
        <v>20</v>
      </c>
      <c r="I18" s="794">
        <v>15</v>
      </c>
      <c r="J18" s="794">
        <v>19</v>
      </c>
      <c r="K18" s="795">
        <v>5</v>
      </c>
      <c r="L18" s="795">
        <v>14</v>
      </c>
      <c r="M18" s="795">
        <v>8</v>
      </c>
      <c r="N18" s="795">
        <v>12</v>
      </c>
      <c r="O18" s="795">
        <v>3</v>
      </c>
      <c r="P18" s="795">
        <v>14</v>
      </c>
      <c r="Q18" s="795">
        <v>6</v>
      </c>
      <c r="R18" s="795">
        <v>20</v>
      </c>
      <c r="S18" s="795">
        <v>9</v>
      </c>
      <c r="T18" s="795">
        <v>22</v>
      </c>
      <c r="U18" s="795">
        <v>16</v>
      </c>
      <c r="V18" s="795">
        <v>17</v>
      </c>
      <c r="W18" s="795">
        <v>11</v>
      </c>
      <c r="X18" s="795">
        <v>16</v>
      </c>
      <c r="Y18" s="781">
        <v>7</v>
      </c>
      <c r="Z18" s="796">
        <v>26</v>
      </c>
      <c r="AA18" s="795">
        <v>14</v>
      </c>
      <c r="AB18" s="795">
        <v>10</v>
      </c>
      <c r="AC18" s="795">
        <v>7</v>
      </c>
      <c r="AD18" s="795">
        <v>12</v>
      </c>
      <c r="AE18" s="795">
        <v>11</v>
      </c>
      <c r="AF18" s="795">
        <v>15</v>
      </c>
      <c r="AG18" s="795">
        <v>9</v>
      </c>
      <c r="AH18" s="795">
        <v>5</v>
      </c>
      <c r="AI18" s="794">
        <v>4</v>
      </c>
      <c r="AJ18" s="796">
        <v>6</v>
      </c>
      <c r="AK18" s="795">
        <v>4</v>
      </c>
      <c r="AL18" s="795">
        <v>2</v>
      </c>
      <c r="AM18" s="795">
        <v>2</v>
      </c>
      <c r="AN18" s="795">
        <v>6</v>
      </c>
      <c r="AO18" s="795">
        <v>2</v>
      </c>
      <c r="AP18" s="795">
        <v>9</v>
      </c>
      <c r="AQ18" s="795">
        <v>6</v>
      </c>
      <c r="AR18" s="795">
        <v>10</v>
      </c>
      <c r="AS18" s="795">
        <v>5</v>
      </c>
      <c r="AT18" s="795">
        <v>8</v>
      </c>
      <c r="AU18" s="797">
        <v>3</v>
      </c>
      <c r="AV18" s="4"/>
      <c r="AW18" s="4"/>
      <c r="AX18" s="4"/>
      <c r="AY18" s="4"/>
      <c r="AZ18" s="4"/>
      <c r="BA18" s="4"/>
      <c r="BB18" s="4"/>
    </row>
    <row r="19" spans="1:54" hidden="1" x14ac:dyDescent="0.2">
      <c r="A19" s="436" t="s">
        <v>903</v>
      </c>
      <c r="B19" s="785">
        <v>10</v>
      </c>
      <c r="C19" s="437">
        <v>5</v>
      </c>
      <c r="D19" s="468">
        <v>26</v>
      </c>
      <c r="E19" s="468">
        <v>8</v>
      </c>
      <c r="F19" s="468">
        <v>34</v>
      </c>
      <c r="G19" s="468">
        <v>21</v>
      </c>
      <c r="H19" s="468">
        <v>17</v>
      </c>
      <c r="I19" s="468">
        <v>11</v>
      </c>
      <c r="J19" s="468">
        <v>24</v>
      </c>
      <c r="K19" s="467">
        <v>13</v>
      </c>
      <c r="L19" s="467">
        <v>18</v>
      </c>
      <c r="M19" s="467">
        <v>7</v>
      </c>
      <c r="N19" s="467">
        <v>11</v>
      </c>
      <c r="O19" s="467">
        <v>7</v>
      </c>
      <c r="P19" s="467">
        <v>22</v>
      </c>
      <c r="Q19" s="467">
        <v>9</v>
      </c>
      <c r="R19" s="467">
        <v>20</v>
      </c>
      <c r="S19" s="467">
        <v>10</v>
      </c>
      <c r="T19" s="467">
        <v>14</v>
      </c>
      <c r="U19" s="467">
        <v>10</v>
      </c>
      <c r="V19" s="467">
        <v>13</v>
      </c>
      <c r="W19" s="467">
        <v>7</v>
      </c>
      <c r="X19" s="467">
        <v>13</v>
      </c>
      <c r="Y19" s="468">
        <v>7</v>
      </c>
      <c r="Z19" s="786">
        <v>8</v>
      </c>
      <c r="AA19" s="467">
        <v>5</v>
      </c>
      <c r="AB19" s="467">
        <v>18</v>
      </c>
      <c r="AC19" s="467">
        <v>13</v>
      </c>
      <c r="AD19" s="467">
        <v>8</v>
      </c>
      <c r="AE19" s="467">
        <v>5</v>
      </c>
      <c r="AF19" s="467">
        <v>14</v>
      </c>
      <c r="AG19" s="467">
        <v>9</v>
      </c>
      <c r="AH19" s="467">
        <v>13</v>
      </c>
      <c r="AI19" s="468">
        <v>5</v>
      </c>
      <c r="AJ19" s="786">
        <v>12</v>
      </c>
      <c r="AK19" s="467">
        <v>8</v>
      </c>
      <c r="AL19" s="467">
        <v>13</v>
      </c>
      <c r="AM19" s="467">
        <v>8</v>
      </c>
      <c r="AN19" s="467">
        <v>12</v>
      </c>
      <c r="AO19" s="467">
        <v>5</v>
      </c>
      <c r="AP19" s="467">
        <v>16</v>
      </c>
      <c r="AQ19" s="467">
        <v>11</v>
      </c>
      <c r="AR19" s="467">
        <v>5</v>
      </c>
      <c r="AS19" s="467">
        <v>3</v>
      </c>
      <c r="AT19" s="467">
        <v>16</v>
      </c>
      <c r="AU19" s="787">
        <v>12</v>
      </c>
      <c r="AV19" s="4"/>
      <c r="AW19" s="4"/>
      <c r="AX19" s="4"/>
      <c r="AY19" s="4"/>
      <c r="AZ19" s="4"/>
      <c r="BA19" s="4"/>
      <c r="BB19" s="4"/>
    </row>
    <row r="20" spans="1:54" hidden="1" x14ac:dyDescent="0.2">
      <c r="A20" s="436" t="s">
        <v>904</v>
      </c>
      <c r="B20" s="785">
        <v>6</v>
      </c>
      <c r="C20" s="437">
        <v>5</v>
      </c>
      <c r="D20" s="468">
        <v>9</v>
      </c>
      <c r="E20" s="468">
        <v>5</v>
      </c>
      <c r="F20" s="468">
        <v>22</v>
      </c>
      <c r="G20" s="468">
        <v>19</v>
      </c>
      <c r="H20" s="468">
        <v>11</v>
      </c>
      <c r="I20" s="468">
        <v>8</v>
      </c>
      <c r="J20" s="468">
        <v>16</v>
      </c>
      <c r="K20" s="467">
        <v>8</v>
      </c>
      <c r="L20" s="467">
        <v>15</v>
      </c>
      <c r="M20" s="467">
        <v>10</v>
      </c>
      <c r="N20" s="467">
        <v>15</v>
      </c>
      <c r="O20" s="467">
        <v>10</v>
      </c>
      <c r="P20" s="467">
        <v>14</v>
      </c>
      <c r="Q20" s="467">
        <v>10</v>
      </c>
      <c r="R20" s="467">
        <v>14</v>
      </c>
      <c r="S20" s="467">
        <v>11</v>
      </c>
      <c r="T20" s="467">
        <v>15</v>
      </c>
      <c r="U20" s="467">
        <v>12</v>
      </c>
      <c r="V20" s="467">
        <v>17</v>
      </c>
      <c r="W20" s="467">
        <v>13</v>
      </c>
      <c r="X20" s="467">
        <v>21</v>
      </c>
      <c r="Y20" s="468">
        <v>16</v>
      </c>
      <c r="Z20" s="786">
        <v>16</v>
      </c>
      <c r="AA20" s="467">
        <v>11</v>
      </c>
      <c r="AB20" s="467">
        <v>7</v>
      </c>
      <c r="AC20" s="467">
        <v>8</v>
      </c>
      <c r="AD20" s="467">
        <v>8</v>
      </c>
      <c r="AE20" s="467">
        <v>7</v>
      </c>
      <c r="AF20" s="467">
        <v>7</v>
      </c>
      <c r="AG20" s="467">
        <v>5</v>
      </c>
      <c r="AH20" s="467">
        <v>5</v>
      </c>
      <c r="AI20" s="468">
        <v>4</v>
      </c>
      <c r="AJ20" s="786">
        <v>9</v>
      </c>
      <c r="AK20" s="467">
        <v>7</v>
      </c>
      <c r="AL20" s="467">
        <v>12</v>
      </c>
      <c r="AM20" s="467">
        <v>9</v>
      </c>
      <c r="AN20" s="467">
        <v>6</v>
      </c>
      <c r="AO20" s="467">
        <v>3</v>
      </c>
      <c r="AP20" s="467">
        <v>16</v>
      </c>
      <c r="AQ20" s="467">
        <v>13</v>
      </c>
      <c r="AR20" s="467">
        <v>11</v>
      </c>
      <c r="AS20" s="467">
        <v>12</v>
      </c>
      <c r="AT20" s="467">
        <v>15</v>
      </c>
      <c r="AU20" s="787">
        <v>10</v>
      </c>
      <c r="AV20" s="4"/>
      <c r="AW20" s="4"/>
      <c r="AX20" s="4"/>
      <c r="AY20" s="4"/>
      <c r="AZ20" s="4"/>
      <c r="BA20" s="4"/>
      <c r="BB20" s="4"/>
    </row>
    <row r="21" spans="1:54" hidden="1" x14ac:dyDescent="0.2">
      <c r="A21" s="436" t="s">
        <v>905</v>
      </c>
      <c r="B21" s="785">
        <v>10</v>
      </c>
      <c r="C21" s="437">
        <v>6</v>
      </c>
      <c r="D21" s="468">
        <v>18</v>
      </c>
      <c r="E21" s="468">
        <v>11</v>
      </c>
      <c r="F21" s="468">
        <v>10</v>
      </c>
      <c r="G21" s="468">
        <v>6</v>
      </c>
      <c r="H21" s="468">
        <v>23</v>
      </c>
      <c r="I21" s="468">
        <v>20</v>
      </c>
      <c r="J21" s="468">
        <v>10</v>
      </c>
      <c r="K21" s="467">
        <v>7</v>
      </c>
      <c r="L21" s="467">
        <v>12</v>
      </c>
      <c r="M21" s="467">
        <v>9</v>
      </c>
      <c r="N21" s="467">
        <v>18</v>
      </c>
      <c r="O21" s="467">
        <v>9</v>
      </c>
      <c r="P21" s="467">
        <v>12</v>
      </c>
      <c r="Q21" s="467">
        <v>10</v>
      </c>
      <c r="R21" s="467">
        <v>17</v>
      </c>
      <c r="S21" s="467">
        <v>14</v>
      </c>
      <c r="T21" s="467">
        <v>13</v>
      </c>
      <c r="U21" s="467">
        <v>5</v>
      </c>
      <c r="V21" s="467">
        <v>3</v>
      </c>
      <c r="W21" s="467">
        <v>2</v>
      </c>
      <c r="X21" s="467">
        <v>11</v>
      </c>
      <c r="Y21" s="468">
        <v>9</v>
      </c>
      <c r="Z21" s="786">
        <v>10</v>
      </c>
      <c r="AA21" s="467">
        <v>8</v>
      </c>
      <c r="AB21" s="467">
        <v>5</v>
      </c>
      <c r="AC21" s="467">
        <v>5</v>
      </c>
      <c r="AD21" s="467">
        <v>11</v>
      </c>
      <c r="AE21" s="467">
        <v>9</v>
      </c>
      <c r="AF21" s="467">
        <v>16</v>
      </c>
      <c r="AG21" s="467">
        <v>8</v>
      </c>
      <c r="AH21" s="467">
        <v>5</v>
      </c>
      <c r="AI21" s="468">
        <v>3</v>
      </c>
      <c r="AJ21" s="786">
        <v>7</v>
      </c>
      <c r="AK21" s="467">
        <v>5</v>
      </c>
      <c r="AL21" s="467">
        <v>8</v>
      </c>
      <c r="AM21" s="467">
        <v>6</v>
      </c>
      <c r="AN21" s="467">
        <v>5</v>
      </c>
      <c r="AO21" s="467">
        <v>4</v>
      </c>
      <c r="AP21" s="467">
        <v>6</v>
      </c>
      <c r="AQ21" s="467">
        <v>4</v>
      </c>
      <c r="AR21" s="467">
        <v>5</v>
      </c>
      <c r="AS21" s="467">
        <v>3</v>
      </c>
      <c r="AT21" s="467">
        <v>18</v>
      </c>
      <c r="AU21" s="787">
        <v>12</v>
      </c>
      <c r="AV21" s="4"/>
      <c r="AW21" s="4"/>
      <c r="AX21" s="4"/>
      <c r="AY21" s="4"/>
      <c r="AZ21" s="4"/>
      <c r="BA21" s="4"/>
      <c r="BB21" s="4"/>
    </row>
    <row r="22" spans="1:54" hidden="1" x14ac:dyDescent="0.2">
      <c r="A22" s="436" t="s">
        <v>906</v>
      </c>
      <c r="B22" s="785">
        <v>8</v>
      </c>
      <c r="C22" s="437">
        <v>4</v>
      </c>
      <c r="D22" s="468">
        <v>9</v>
      </c>
      <c r="E22" s="468">
        <v>7</v>
      </c>
      <c r="F22" s="468">
        <v>12</v>
      </c>
      <c r="G22" s="468">
        <v>7</v>
      </c>
      <c r="H22" s="468">
        <v>4</v>
      </c>
      <c r="I22" s="468">
        <v>2</v>
      </c>
      <c r="J22" s="468">
        <v>15</v>
      </c>
      <c r="K22" s="467">
        <v>6</v>
      </c>
      <c r="L22" s="467">
        <v>5</v>
      </c>
      <c r="M22" s="467">
        <v>6</v>
      </c>
      <c r="N22" s="467">
        <v>7</v>
      </c>
      <c r="O22" s="467">
        <v>6</v>
      </c>
      <c r="P22" s="467">
        <v>10</v>
      </c>
      <c r="Q22" s="467">
        <v>6</v>
      </c>
      <c r="R22" s="467">
        <v>13</v>
      </c>
      <c r="S22" s="467">
        <v>9</v>
      </c>
      <c r="T22" s="467">
        <v>5</v>
      </c>
      <c r="U22" s="467">
        <v>1</v>
      </c>
      <c r="V22" s="467">
        <v>9</v>
      </c>
      <c r="W22" s="467">
        <v>3</v>
      </c>
      <c r="X22" s="467">
        <v>11</v>
      </c>
      <c r="Y22" s="468">
        <v>6</v>
      </c>
      <c r="Z22" s="786">
        <v>7</v>
      </c>
      <c r="AA22" s="467">
        <v>4</v>
      </c>
      <c r="AB22" s="467">
        <v>10</v>
      </c>
      <c r="AC22" s="467">
        <v>2</v>
      </c>
      <c r="AD22" s="467">
        <v>18</v>
      </c>
      <c r="AE22" s="467">
        <v>7</v>
      </c>
      <c r="AF22" s="467">
        <v>15</v>
      </c>
      <c r="AG22" s="467">
        <v>3</v>
      </c>
      <c r="AH22" s="467">
        <v>19</v>
      </c>
      <c r="AI22" s="468">
        <v>4</v>
      </c>
      <c r="AJ22" s="786">
        <v>10</v>
      </c>
      <c r="AK22" s="467">
        <v>5</v>
      </c>
      <c r="AL22" s="467">
        <v>11</v>
      </c>
      <c r="AM22" s="467">
        <v>4</v>
      </c>
      <c r="AN22" s="467">
        <v>11</v>
      </c>
      <c r="AO22" s="467">
        <v>2</v>
      </c>
      <c r="AP22" s="467">
        <v>10</v>
      </c>
      <c r="AQ22" s="467">
        <v>7</v>
      </c>
      <c r="AR22" s="467">
        <v>4</v>
      </c>
      <c r="AS22" s="467">
        <v>1</v>
      </c>
      <c r="AT22" s="467">
        <v>9</v>
      </c>
      <c r="AU22" s="787">
        <v>6</v>
      </c>
      <c r="AV22" s="4"/>
      <c r="AW22" s="4"/>
      <c r="AX22" s="4"/>
      <c r="AY22" s="4"/>
      <c r="AZ22" s="4"/>
      <c r="BA22" s="4"/>
      <c r="BB22" s="4"/>
    </row>
    <row r="23" spans="1:54" hidden="1" x14ac:dyDescent="0.2">
      <c r="A23" s="436" t="s">
        <v>907</v>
      </c>
      <c r="B23" s="785">
        <v>6</v>
      </c>
      <c r="C23" s="437">
        <v>3</v>
      </c>
      <c r="D23" s="468">
        <v>28</v>
      </c>
      <c r="E23" s="468">
        <v>20</v>
      </c>
      <c r="F23" s="468">
        <v>35</v>
      </c>
      <c r="G23" s="468">
        <v>23</v>
      </c>
      <c r="H23" s="468">
        <v>16</v>
      </c>
      <c r="I23" s="468">
        <v>12</v>
      </c>
      <c r="J23" s="468">
        <v>13</v>
      </c>
      <c r="K23" s="467">
        <v>9</v>
      </c>
      <c r="L23" s="467">
        <v>16</v>
      </c>
      <c r="M23" s="467">
        <v>8</v>
      </c>
      <c r="N23" s="467">
        <v>18</v>
      </c>
      <c r="O23" s="467">
        <v>13</v>
      </c>
      <c r="P23" s="467">
        <v>32</v>
      </c>
      <c r="Q23" s="467">
        <v>25</v>
      </c>
      <c r="R23" s="467">
        <v>23</v>
      </c>
      <c r="S23" s="467">
        <v>15</v>
      </c>
      <c r="T23" s="467">
        <v>33</v>
      </c>
      <c r="U23" s="467">
        <v>24</v>
      </c>
      <c r="V23" s="467">
        <v>4</v>
      </c>
      <c r="W23" s="467">
        <v>1</v>
      </c>
      <c r="X23" s="467">
        <v>4</v>
      </c>
      <c r="Y23" s="468">
        <v>5</v>
      </c>
      <c r="Z23" s="786">
        <v>19</v>
      </c>
      <c r="AA23" s="467">
        <v>5</v>
      </c>
      <c r="AB23" s="467">
        <v>12</v>
      </c>
      <c r="AC23" s="467">
        <v>8</v>
      </c>
      <c r="AD23" s="467">
        <v>9</v>
      </c>
      <c r="AE23" s="467">
        <v>6</v>
      </c>
      <c r="AF23" s="467">
        <v>11</v>
      </c>
      <c r="AG23" s="467">
        <v>7</v>
      </c>
      <c r="AH23" s="467">
        <v>12</v>
      </c>
      <c r="AI23" s="468">
        <v>8</v>
      </c>
      <c r="AJ23" s="786">
        <v>11</v>
      </c>
      <c r="AK23" s="467">
        <v>8</v>
      </c>
      <c r="AL23" s="467">
        <v>19</v>
      </c>
      <c r="AM23" s="467">
        <v>10</v>
      </c>
      <c r="AN23" s="467">
        <v>18</v>
      </c>
      <c r="AO23" s="467">
        <v>12</v>
      </c>
      <c r="AP23" s="467">
        <v>16</v>
      </c>
      <c r="AQ23" s="467">
        <v>9</v>
      </c>
      <c r="AR23" s="467">
        <v>8</v>
      </c>
      <c r="AS23" s="467">
        <v>4</v>
      </c>
      <c r="AT23" s="467">
        <v>6</v>
      </c>
      <c r="AU23" s="787">
        <v>5</v>
      </c>
      <c r="AV23" s="4"/>
      <c r="AW23" s="4"/>
      <c r="AX23" s="4"/>
      <c r="AY23" s="4"/>
      <c r="AZ23" s="4"/>
      <c r="BA23" s="4"/>
      <c r="BB23" s="4"/>
    </row>
    <row r="24" spans="1:54" hidden="1" x14ac:dyDescent="0.2">
      <c r="A24" s="436" t="s">
        <v>908</v>
      </c>
      <c r="B24" s="785">
        <v>9</v>
      </c>
      <c r="C24" s="437">
        <v>7</v>
      </c>
      <c r="D24" s="468">
        <v>12</v>
      </c>
      <c r="E24" s="468">
        <v>7</v>
      </c>
      <c r="F24" s="468">
        <v>6</v>
      </c>
      <c r="G24" s="468">
        <v>6</v>
      </c>
      <c r="H24" s="468">
        <v>8</v>
      </c>
      <c r="I24" s="468">
        <v>4</v>
      </c>
      <c r="J24" s="468">
        <v>10</v>
      </c>
      <c r="K24" s="467">
        <v>10</v>
      </c>
      <c r="L24" s="467">
        <v>5</v>
      </c>
      <c r="M24" s="467">
        <v>4</v>
      </c>
      <c r="N24" s="467">
        <v>3</v>
      </c>
      <c r="O24" s="467">
        <v>2</v>
      </c>
      <c r="P24" s="467">
        <v>10</v>
      </c>
      <c r="Q24" s="467">
        <v>10</v>
      </c>
      <c r="R24" s="467">
        <v>3</v>
      </c>
      <c r="S24" s="467">
        <v>2</v>
      </c>
      <c r="T24" s="467">
        <v>3</v>
      </c>
      <c r="U24" s="467">
        <v>3</v>
      </c>
      <c r="V24" s="467">
        <v>1</v>
      </c>
      <c r="W24" s="467">
        <v>1</v>
      </c>
      <c r="X24" s="467">
        <v>8</v>
      </c>
      <c r="Y24" s="468">
        <v>6</v>
      </c>
      <c r="Z24" s="786">
        <v>2</v>
      </c>
      <c r="AA24" s="467"/>
      <c r="AB24" s="467">
        <v>4</v>
      </c>
      <c r="AC24" s="467">
        <v>1</v>
      </c>
      <c r="AD24" s="467">
        <v>7</v>
      </c>
      <c r="AE24" s="467">
        <v>7</v>
      </c>
      <c r="AF24" s="467">
        <v>9</v>
      </c>
      <c r="AG24" s="467">
        <v>5</v>
      </c>
      <c r="AH24" s="467">
        <v>2</v>
      </c>
      <c r="AI24" s="468">
        <v>0</v>
      </c>
      <c r="AJ24" s="786">
        <v>7</v>
      </c>
      <c r="AK24" s="467">
        <v>3</v>
      </c>
      <c r="AL24" s="467">
        <v>3</v>
      </c>
      <c r="AM24" s="467">
        <v>2</v>
      </c>
      <c r="AN24" s="467">
        <v>5</v>
      </c>
      <c r="AO24" s="467">
        <v>5</v>
      </c>
      <c r="AP24" s="467">
        <v>9</v>
      </c>
      <c r="AQ24" s="467">
        <v>5</v>
      </c>
      <c r="AR24" s="467">
        <v>3</v>
      </c>
      <c r="AS24" s="467">
        <v>2</v>
      </c>
      <c r="AT24" s="467">
        <v>6</v>
      </c>
      <c r="AU24" s="787">
        <v>5</v>
      </c>
      <c r="AV24" s="4"/>
      <c r="AW24" s="4"/>
      <c r="AX24" s="4"/>
      <c r="AY24" s="4"/>
      <c r="AZ24" s="4"/>
      <c r="BA24" s="4"/>
      <c r="BB24" s="4"/>
    </row>
    <row r="25" spans="1:54" hidden="1" x14ac:dyDescent="0.2">
      <c r="A25" s="436" t="s">
        <v>909</v>
      </c>
      <c r="B25" s="785">
        <v>13</v>
      </c>
      <c r="C25" s="437">
        <v>7</v>
      </c>
      <c r="D25" s="468">
        <v>25</v>
      </c>
      <c r="E25" s="468">
        <v>18</v>
      </c>
      <c r="F25" s="468">
        <v>29</v>
      </c>
      <c r="G25" s="468">
        <v>19</v>
      </c>
      <c r="H25" s="468">
        <v>29</v>
      </c>
      <c r="I25" s="468">
        <v>15</v>
      </c>
      <c r="J25" s="468">
        <v>26</v>
      </c>
      <c r="K25" s="467">
        <v>17</v>
      </c>
      <c r="L25" s="467">
        <v>16</v>
      </c>
      <c r="M25" s="467">
        <v>8</v>
      </c>
      <c r="N25" s="467">
        <v>21</v>
      </c>
      <c r="O25" s="467">
        <v>12</v>
      </c>
      <c r="P25" s="467">
        <v>34</v>
      </c>
      <c r="Q25" s="467">
        <v>25</v>
      </c>
      <c r="R25" s="467">
        <v>20</v>
      </c>
      <c r="S25" s="467">
        <v>14</v>
      </c>
      <c r="T25" s="467">
        <v>21</v>
      </c>
      <c r="U25" s="467">
        <v>12</v>
      </c>
      <c r="V25" s="467">
        <v>21</v>
      </c>
      <c r="W25" s="467">
        <v>12</v>
      </c>
      <c r="X25" s="467">
        <v>14</v>
      </c>
      <c r="Y25" s="468">
        <v>12</v>
      </c>
      <c r="Z25" s="786">
        <v>10</v>
      </c>
      <c r="AA25" s="467">
        <v>6</v>
      </c>
      <c r="AB25" s="467">
        <v>11</v>
      </c>
      <c r="AC25" s="467">
        <v>10</v>
      </c>
      <c r="AD25" s="467">
        <v>8</v>
      </c>
      <c r="AE25" s="467">
        <v>5</v>
      </c>
      <c r="AF25" s="467">
        <v>16</v>
      </c>
      <c r="AG25" s="467">
        <v>10</v>
      </c>
      <c r="AH25" s="467">
        <v>11</v>
      </c>
      <c r="AI25" s="468">
        <v>8</v>
      </c>
      <c r="AJ25" s="786">
        <v>20</v>
      </c>
      <c r="AK25" s="467">
        <v>16</v>
      </c>
      <c r="AL25" s="467">
        <v>10</v>
      </c>
      <c r="AM25" s="467">
        <v>6</v>
      </c>
      <c r="AN25" s="467">
        <v>32</v>
      </c>
      <c r="AO25" s="467">
        <v>20</v>
      </c>
      <c r="AP25" s="467">
        <v>11</v>
      </c>
      <c r="AQ25" s="467">
        <v>3</v>
      </c>
      <c r="AR25" s="467">
        <v>19</v>
      </c>
      <c r="AS25" s="467">
        <v>15</v>
      </c>
      <c r="AT25" s="467">
        <v>13</v>
      </c>
      <c r="AU25" s="787">
        <v>9</v>
      </c>
      <c r="AV25" s="4"/>
      <c r="AW25" s="4"/>
      <c r="AX25" s="4"/>
      <c r="AY25" s="4"/>
      <c r="AZ25" s="4"/>
      <c r="BA25" s="4"/>
      <c r="BB25" s="4"/>
    </row>
    <row r="26" spans="1:54" ht="13.5" hidden="1" thickBot="1" x14ac:dyDescent="0.25">
      <c r="A26" s="436" t="s">
        <v>910</v>
      </c>
      <c r="B26" s="798">
        <v>6</v>
      </c>
      <c r="C26" s="475">
        <v>4</v>
      </c>
      <c r="D26" s="478">
        <v>3</v>
      </c>
      <c r="E26" s="478">
        <v>3</v>
      </c>
      <c r="F26" s="478">
        <v>10</v>
      </c>
      <c r="G26" s="478">
        <v>8</v>
      </c>
      <c r="H26" s="478">
        <v>22</v>
      </c>
      <c r="I26" s="478">
        <v>19</v>
      </c>
      <c r="J26" s="478">
        <v>12</v>
      </c>
      <c r="K26" s="476">
        <v>10</v>
      </c>
      <c r="L26" s="476">
        <v>12</v>
      </c>
      <c r="M26" s="476">
        <v>11</v>
      </c>
      <c r="N26" s="476">
        <v>10</v>
      </c>
      <c r="O26" s="476">
        <v>7</v>
      </c>
      <c r="P26" s="476">
        <v>20</v>
      </c>
      <c r="Q26" s="476">
        <v>15</v>
      </c>
      <c r="R26" s="476">
        <v>15</v>
      </c>
      <c r="S26" s="476">
        <v>12</v>
      </c>
      <c r="T26" s="476">
        <v>3</v>
      </c>
      <c r="U26" s="476">
        <v>1</v>
      </c>
      <c r="V26" s="476">
        <v>13</v>
      </c>
      <c r="W26" s="476">
        <v>10</v>
      </c>
      <c r="X26" s="476">
        <v>10</v>
      </c>
      <c r="Y26" s="789">
        <v>6</v>
      </c>
      <c r="Z26" s="799">
        <v>9</v>
      </c>
      <c r="AA26" s="476">
        <v>9</v>
      </c>
      <c r="AB26" s="476">
        <v>3</v>
      </c>
      <c r="AC26" s="476">
        <v>3</v>
      </c>
      <c r="AD26" s="476">
        <v>14</v>
      </c>
      <c r="AE26" s="476">
        <v>12</v>
      </c>
      <c r="AF26" s="476">
        <v>9</v>
      </c>
      <c r="AG26" s="476">
        <v>9</v>
      </c>
      <c r="AH26" s="476">
        <v>1</v>
      </c>
      <c r="AI26" s="478">
        <v>1</v>
      </c>
      <c r="AJ26" s="799">
        <v>7</v>
      </c>
      <c r="AK26" s="476">
        <v>6</v>
      </c>
      <c r="AL26" s="476">
        <v>5</v>
      </c>
      <c r="AM26" s="476">
        <v>3</v>
      </c>
      <c r="AN26" s="476">
        <v>8</v>
      </c>
      <c r="AO26" s="476">
        <v>4</v>
      </c>
      <c r="AP26" s="476">
        <v>3</v>
      </c>
      <c r="AQ26" s="476">
        <v>1</v>
      </c>
      <c r="AR26" s="476">
        <v>3</v>
      </c>
      <c r="AS26" s="476">
        <v>1</v>
      </c>
      <c r="AT26" s="476">
        <v>2</v>
      </c>
      <c r="AU26" s="800">
        <v>2</v>
      </c>
      <c r="AV26" s="4"/>
      <c r="AW26" s="4"/>
      <c r="AX26" s="4"/>
      <c r="AY26" s="4"/>
      <c r="AZ26" s="4"/>
      <c r="BA26" s="4"/>
      <c r="BB26" s="4"/>
    </row>
    <row r="27" spans="1:54" ht="13.5" hidden="1" thickBot="1" x14ac:dyDescent="0.25">
      <c r="A27" s="486" t="s">
        <v>911</v>
      </c>
      <c r="B27" s="801">
        <f t="shared" ref="B27:AG27" si="0">SUM(B7:B26)</f>
        <v>2055</v>
      </c>
      <c r="C27" s="487">
        <f t="shared" si="0"/>
        <v>550</v>
      </c>
      <c r="D27" s="489">
        <f t="shared" si="0"/>
        <v>2222</v>
      </c>
      <c r="E27" s="489">
        <f t="shared" si="0"/>
        <v>666</v>
      </c>
      <c r="F27" s="489">
        <f t="shared" si="0"/>
        <v>2404</v>
      </c>
      <c r="G27" s="489">
        <f t="shared" si="0"/>
        <v>675</v>
      </c>
      <c r="H27" s="489">
        <f t="shared" si="0"/>
        <v>2338</v>
      </c>
      <c r="I27" s="489">
        <f t="shared" si="0"/>
        <v>713</v>
      </c>
      <c r="J27" s="489">
        <f t="shared" si="0"/>
        <v>2462</v>
      </c>
      <c r="K27" s="488">
        <f t="shared" si="0"/>
        <v>658</v>
      </c>
      <c r="L27" s="488">
        <f t="shared" si="0"/>
        <v>2274</v>
      </c>
      <c r="M27" s="488">
        <f t="shared" si="0"/>
        <v>687</v>
      </c>
      <c r="N27" s="488">
        <f t="shared" si="0"/>
        <v>2033</v>
      </c>
      <c r="O27" s="488">
        <f t="shared" si="0"/>
        <v>609</v>
      </c>
      <c r="P27" s="488">
        <f t="shared" si="0"/>
        <v>2069</v>
      </c>
      <c r="Q27" s="488">
        <f t="shared" si="0"/>
        <v>710</v>
      </c>
      <c r="R27" s="488">
        <f t="shared" si="0"/>
        <v>1927</v>
      </c>
      <c r="S27" s="488">
        <f t="shared" si="0"/>
        <v>748</v>
      </c>
      <c r="T27" s="488">
        <f t="shared" si="0"/>
        <v>1828</v>
      </c>
      <c r="U27" s="488">
        <f t="shared" si="0"/>
        <v>646</v>
      </c>
      <c r="V27" s="488">
        <f t="shared" si="0"/>
        <v>1568</v>
      </c>
      <c r="W27" s="488">
        <f t="shared" si="0"/>
        <v>546</v>
      </c>
      <c r="X27" s="488">
        <f t="shared" si="0"/>
        <v>1560</v>
      </c>
      <c r="Y27" s="488">
        <f t="shared" si="0"/>
        <v>515</v>
      </c>
      <c r="Z27" s="489">
        <f t="shared" si="0"/>
        <v>1361</v>
      </c>
      <c r="AA27" s="488">
        <f t="shared" si="0"/>
        <v>425</v>
      </c>
      <c r="AB27" s="489">
        <f t="shared" si="0"/>
        <v>1077</v>
      </c>
      <c r="AC27" s="488">
        <f t="shared" si="0"/>
        <v>366</v>
      </c>
      <c r="AD27" s="488">
        <f t="shared" si="0"/>
        <v>861</v>
      </c>
      <c r="AE27" s="488">
        <f t="shared" si="0"/>
        <v>324</v>
      </c>
      <c r="AF27" s="489">
        <f t="shared" si="0"/>
        <v>944</v>
      </c>
      <c r="AG27" s="488">
        <f t="shared" si="0"/>
        <v>317</v>
      </c>
      <c r="AH27" s="489">
        <v>890</v>
      </c>
      <c r="AI27" s="489">
        <v>324</v>
      </c>
      <c r="AJ27" s="487">
        <f t="shared" ref="AJ27:AO27" si="1">SUM(AJ7:AJ26)</f>
        <v>854</v>
      </c>
      <c r="AK27" s="488">
        <f t="shared" si="1"/>
        <v>310</v>
      </c>
      <c r="AL27" s="489">
        <f t="shared" si="1"/>
        <v>923</v>
      </c>
      <c r="AM27" s="488">
        <f t="shared" si="1"/>
        <v>258</v>
      </c>
      <c r="AN27" s="489">
        <f t="shared" si="1"/>
        <v>1036</v>
      </c>
      <c r="AO27" s="488">
        <f t="shared" si="1"/>
        <v>306</v>
      </c>
      <c r="AP27" s="489">
        <f>SUM(AP7:AP26)</f>
        <v>703</v>
      </c>
      <c r="AQ27" s="488">
        <f>SUM(AQ7:AQ26)</f>
        <v>273</v>
      </c>
      <c r="AR27" s="489">
        <v>685</v>
      </c>
      <c r="AS27" s="488">
        <v>246</v>
      </c>
      <c r="AT27" s="489">
        <v>783</v>
      </c>
      <c r="AU27" s="802">
        <v>264</v>
      </c>
      <c r="AV27" s="4"/>
      <c r="AW27" s="4"/>
      <c r="AX27" s="4"/>
      <c r="AY27" s="4"/>
      <c r="AZ27" s="4"/>
      <c r="BA27" s="4"/>
      <c r="BB27" s="4"/>
    </row>
    <row r="28" spans="1:54" ht="13.15" hidden="1" customHeight="1" x14ac:dyDescent="0.2">
      <c r="A28" s="803"/>
      <c r="B28" s="803"/>
      <c r="C28" s="803"/>
      <c r="D28" s="803"/>
      <c r="E28" s="803"/>
      <c r="F28" s="803"/>
      <c r="G28" s="803"/>
      <c r="H28" s="803"/>
      <c r="I28" s="803"/>
      <c r="J28" s="803"/>
      <c r="K28" s="803"/>
      <c r="L28" s="803"/>
      <c r="M28" s="803"/>
      <c r="N28" s="803"/>
      <c r="O28" s="803"/>
      <c r="P28" s="803"/>
      <c r="Q28" s="803"/>
      <c r="R28" s="803"/>
      <c r="S28" s="803"/>
      <c r="T28" s="803"/>
      <c r="U28" s="803"/>
      <c r="V28" s="803"/>
      <c r="W28" s="803"/>
      <c r="X28" s="803"/>
      <c r="Y28" s="803"/>
      <c r="Z28" s="803"/>
      <c r="AA28" s="803"/>
      <c r="AB28" s="803"/>
      <c r="AC28" s="803"/>
      <c r="AD28" s="803"/>
      <c r="AE28" s="803"/>
      <c r="AF28" s="803"/>
      <c r="AG28" s="803"/>
      <c r="AH28" s="803"/>
      <c r="AI28" s="803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</row>
    <row r="29" spans="1:54" ht="13.15" hidden="1" customHeight="1" x14ac:dyDescent="0.2">
      <c r="A29" s="803"/>
      <c r="B29" s="803"/>
      <c r="C29" s="803"/>
      <c r="D29" s="803"/>
      <c r="E29" s="803"/>
      <c r="F29" s="803"/>
      <c r="G29" s="803"/>
      <c r="H29" s="803"/>
      <c r="I29" s="803"/>
      <c r="J29" s="803"/>
      <c r="K29" s="803"/>
      <c r="L29" s="803"/>
      <c r="M29" s="803"/>
      <c r="N29" s="803"/>
      <c r="O29" s="803"/>
      <c r="P29" s="803"/>
      <c r="Q29" s="803"/>
      <c r="R29" s="803"/>
      <c r="S29" s="803"/>
      <c r="T29" s="803"/>
      <c r="U29" s="803"/>
      <c r="V29" s="803"/>
      <c r="W29" s="803"/>
      <c r="X29" s="803"/>
      <c r="Y29" s="803"/>
      <c r="Z29" s="803"/>
      <c r="AA29" s="803"/>
      <c r="AB29" s="803"/>
      <c r="AC29" s="803"/>
      <c r="AD29" s="803"/>
      <c r="AE29" s="803"/>
      <c r="AF29" s="803"/>
      <c r="AG29" s="803"/>
      <c r="AH29" s="803"/>
      <c r="AI29" s="803"/>
      <c r="AJ29" s="803"/>
      <c r="AK29" s="803"/>
      <c r="AL29" s="803"/>
      <c r="AM29" s="803"/>
      <c r="AN29" s="803"/>
      <c r="AO29" s="803"/>
      <c r="AP29" s="803"/>
      <c r="AQ29" s="803"/>
      <c r="AR29" s="803"/>
      <c r="AS29" s="803"/>
      <c r="AT29" s="803"/>
      <c r="AU29" s="803"/>
      <c r="AV29" s="803"/>
      <c r="AW29" s="803"/>
      <c r="AX29" s="803"/>
      <c r="AY29" s="803"/>
      <c r="AZ29" s="803"/>
      <c r="BA29" s="803"/>
      <c r="BB29" s="803"/>
    </row>
    <row r="30" spans="1:54" s="803" customFormat="1" ht="18.75" hidden="1" customHeight="1" x14ac:dyDescent="0.2"/>
    <row r="31" spans="1:54" s="803" customFormat="1" ht="13.15" customHeight="1" x14ac:dyDescent="0.2"/>
    <row r="32" spans="1:54" s="803" customFormat="1" ht="13.15" customHeight="1" x14ac:dyDescent="0.2">
      <c r="A32" s="760" t="s">
        <v>1027</v>
      </c>
      <c r="B32" s="760"/>
      <c r="C32" s="760"/>
      <c r="D32" s="760"/>
      <c r="E32" s="760"/>
      <c r="F32" s="760"/>
      <c r="G32" s="760"/>
      <c r="H32" s="760"/>
      <c r="I32" s="760"/>
      <c r="J32" s="760"/>
      <c r="K32" s="760"/>
      <c r="L32" s="760"/>
      <c r="M32" s="760"/>
      <c r="N32" s="760"/>
      <c r="O32" s="760"/>
      <c r="P32" s="760"/>
      <c r="Q32" s="760"/>
      <c r="R32" s="760"/>
      <c r="S32" s="760"/>
      <c r="T32" s="760"/>
      <c r="U32" s="760"/>
      <c r="V32" s="760"/>
      <c r="W32" s="760"/>
      <c r="X32" s="760"/>
      <c r="Y32" s="760"/>
      <c r="Z32" s="760"/>
      <c r="AA32" s="760"/>
      <c r="AB32" s="760"/>
      <c r="AC32" s="760"/>
      <c r="AD32" s="760"/>
      <c r="AE32" s="760"/>
      <c r="AF32" s="760"/>
      <c r="AG32" s="760"/>
      <c r="AH32" s="760"/>
      <c r="AI32" s="760"/>
      <c r="AJ32" s="760"/>
      <c r="AK32" s="760"/>
      <c r="AL32" s="760"/>
      <c r="AM32" s="760"/>
      <c r="AN32" s="760"/>
      <c r="AO32" s="760"/>
    </row>
    <row r="33" spans="1:70" x14ac:dyDescent="0.2">
      <c r="A33" s="4"/>
      <c r="B33" s="4"/>
      <c r="C33" s="4"/>
      <c r="D33" s="4"/>
      <c r="E33" s="4"/>
      <c r="F33" s="4"/>
      <c r="G33" s="4"/>
      <c r="H33" s="4"/>
      <c r="I33" s="4"/>
      <c r="J33" s="804"/>
      <c r="K33" s="804"/>
      <c r="L33" s="804"/>
      <c r="M33" s="804"/>
      <c r="N33" s="804"/>
      <c r="O33" s="804"/>
      <c r="P33" s="804"/>
      <c r="Q33" s="804"/>
      <c r="R33" s="804"/>
      <c r="S33" s="804"/>
      <c r="T33" s="804"/>
      <c r="U33" s="804"/>
      <c r="V33" s="804"/>
      <c r="W33" s="804"/>
      <c r="X33" s="804"/>
      <c r="Y33" s="804"/>
      <c r="Z33" s="804"/>
      <c r="AA33" s="804"/>
      <c r="AB33" s="804"/>
      <c r="AC33" s="804"/>
      <c r="AD33" s="804"/>
      <c r="AE33" s="804"/>
      <c r="AF33" s="804"/>
      <c r="AG33" s="4"/>
      <c r="AH33" s="1286"/>
      <c r="AI33" s="1286"/>
      <c r="AJ33" s="1286"/>
      <c r="AK33" s="1286"/>
      <c r="AL33" s="1286"/>
      <c r="AM33" s="1286"/>
      <c r="AN33" s="1286"/>
      <c r="AO33" s="1286"/>
      <c r="AP33" s="1286"/>
      <c r="AQ33" s="1286"/>
      <c r="AR33" s="1286"/>
      <c r="AS33" s="1286"/>
      <c r="AT33" s="1286"/>
      <c r="AU33" s="1286"/>
      <c r="AV33" s="1286"/>
      <c r="AW33" s="1286"/>
      <c r="AX33" s="1286"/>
      <c r="AY33" s="1286"/>
      <c r="AZ33" s="1286"/>
      <c r="BA33" s="1286"/>
      <c r="BB33" s="1286"/>
      <c r="BC33" s="1286"/>
      <c r="BD33" s="1286"/>
      <c r="BE33" s="1286"/>
      <c r="BF33" s="1286"/>
    </row>
    <row r="34" spans="1:70" ht="13.5" thickBo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761"/>
      <c r="AK34" s="761"/>
      <c r="AL34" s="761"/>
      <c r="AM34" s="761"/>
      <c r="AN34" s="761"/>
      <c r="AO34" s="761"/>
      <c r="AP34" s="761"/>
      <c r="AQ34" s="761"/>
      <c r="AR34" s="761"/>
      <c r="AS34" s="761"/>
      <c r="AT34" s="761"/>
      <c r="AU34" s="761"/>
      <c r="AV34" s="761"/>
      <c r="AW34" s="761"/>
      <c r="AX34" s="761"/>
      <c r="AY34" s="762"/>
      <c r="AZ34" s="761"/>
      <c r="BA34" s="761"/>
      <c r="BB34" s="763"/>
    </row>
    <row r="35" spans="1:70" ht="13.5" thickBot="1" x14ac:dyDescent="0.25">
      <c r="A35" s="1274" t="s">
        <v>917</v>
      </c>
      <c r="B35" s="764" t="s">
        <v>1028</v>
      </c>
      <c r="C35" s="765"/>
      <c r="D35" s="765"/>
      <c r="E35" s="765"/>
      <c r="F35" s="765"/>
      <c r="G35" s="765"/>
      <c r="H35" s="765"/>
      <c r="I35" s="765"/>
      <c r="J35" s="765"/>
      <c r="K35" s="765"/>
      <c r="L35" s="765"/>
      <c r="M35" s="765"/>
      <c r="N35" s="765"/>
      <c r="O35" s="765"/>
      <c r="P35" s="765"/>
      <c r="Q35" s="765"/>
      <c r="R35" s="765"/>
      <c r="S35" s="765"/>
      <c r="T35" s="765"/>
      <c r="U35" s="765"/>
      <c r="V35" s="765"/>
      <c r="W35" s="765"/>
      <c r="X35" s="765"/>
      <c r="Y35" s="765"/>
      <c r="Z35" s="765"/>
      <c r="AA35" s="765"/>
      <c r="AB35" s="765"/>
      <c r="AC35" s="765"/>
      <c r="AD35" s="765"/>
      <c r="AE35" s="765"/>
      <c r="AF35" s="765"/>
      <c r="AG35" s="765"/>
      <c r="AH35" s="765"/>
      <c r="AI35" s="765"/>
      <c r="AJ35" s="765"/>
      <c r="AK35" s="765" t="s">
        <v>1028</v>
      </c>
      <c r="AL35" s="765"/>
      <c r="AM35" s="765"/>
      <c r="AN35" s="765"/>
      <c r="AO35" s="765"/>
      <c r="AP35" s="805"/>
      <c r="AQ35" s="805"/>
      <c r="AR35" s="805"/>
      <c r="AS35" s="805"/>
      <c r="AT35" s="806"/>
      <c r="AU35" s="807"/>
      <c r="AV35" s="506"/>
      <c r="AW35" s="506"/>
      <c r="AX35" s="506"/>
      <c r="AY35" s="506"/>
      <c r="AZ35" s="506"/>
      <c r="BA35" s="507"/>
      <c r="BB35" s="506"/>
    </row>
    <row r="36" spans="1:70" ht="13.5" customHeight="1" x14ac:dyDescent="0.2">
      <c r="A36" s="1275"/>
      <c r="B36" s="1279" t="s">
        <v>499</v>
      </c>
      <c r="C36" s="1280"/>
      <c r="D36" s="1281" t="s">
        <v>500</v>
      </c>
      <c r="E36" s="1280"/>
      <c r="F36" s="1281" t="s">
        <v>501</v>
      </c>
      <c r="G36" s="1280"/>
      <c r="H36" s="1281" t="s">
        <v>502</v>
      </c>
      <c r="I36" s="1280"/>
      <c r="J36" s="1281" t="s">
        <v>503</v>
      </c>
      <c r="K36" s="1280"/>
      <c r="L36" s="1281" t="s">
        <v>504</v>
      </c>
      <c r="M36" s="1282"/>
      <c r="N36" s="1281" t="s">
        <v>505</v>
      </c>
      <c r="O36" s="1282"/>
      <c r="P36" s="1281" t="s">
        <v>506</v>
      </c>
      <c r="Q36" s="1282"/>
      <c r="R36" s="1281" t="s">
        <v>507</v>
      </c>
      <c r="S36" s="1282"/>
      <c r="T36" s="1281" t="s">
        <v>508</v>
      </c>
      <c r="U36" s="1282"/>
      <c r="V36" s="1281" t="s">
        <v>509</v>
      </c>
      <c r="W36" s="1282"/>
      <c r="X36" s="1281" t="s">
        <v>510</v>
      </c>
      <c r="Y36" s="1280"/>
      <c r="Z36" s="1282" t="s">
        <v>511</v>
      </c>
      <c r="AA36" s="1282"/>
      <c r="AB36" s="1281" t="s">
        <v>3</v>
      </c>
      <c r="AC36" s="1282"/>
      <c r="AD36" s="1281" t="s">
        <v>4</v>
      </c>
      <c r="AE36" s="1282"/>
      <c r="AF36" s="1281" t="s">
        <v>5</v>
      </c>
      <c r="AG36" s="1282"/>
      <c r="AH36" s="1281" t="s">
        <v>6</v>
      </c>
      <c r="AI36" s="1280"/>
      <c r="AJ36" s="1282" t="s">
        <v>7</v>
      </c>
      <c r="AK36" s="1282"/>
      <c r="AL36" s="1281" t="s">
        <v>8</v>
      </c>
      <c r="AM36" s="1282"/>
      <c r="AN36" s="1283" t="s">
        <v>9</v>
      </c>
      <c r="AO36" s="1284"/>
      <c r="AP36" s="1283" t="s">
        <v>10</v>
      </c>
      <c r="AQ36" s="1284"/>
      <c r="AR36" s="1283" t="s">
        <v>11</v>
      </c>
      <c r="AS36" s="1284"/>
      <c r="AT36" s="1283" t="s">
        <v>12</v>
      </c>
      <c r="AU36" s="1287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</row>
    <row r="37" spans="1:70" ht="13.5" thickBot="1" x14ac:dyDescent="0.25">
      <c r="A37" s="1276"/>
      <c r="B37" s="768" t="s">
        <v>1025</v>
      </c>
      <c r="C37" s="769" t="s">
        <v>1026</v>
      </c>
      <c r="D37" s="769" t="s">
        <v>1025</v>
      </c>
      <c r="E37" s="770" t="s">
        <v>1026</v>
      </c>
      <c r="F37" s="771" t="s">
        <v>1025</v>
      </c>
      <c r="G37" s="769" t="s">
        <v>1026</v>
      </c>
      <c r="H37" s="771" t="s">
        <v>1025</v>
      </c>
      <c r="I37" s="769" t="s">
        <v>1026</v>
      </c>
      <c r="J37" s="769" t="s">
        <v>1025</v>
      </c>
      <c r="K37" s="771" t="s">
        <v>1026</v>
      </c>
      <c r="L37" s="769" t="s">
        <v>1025</v>
      </c>
      <c r="M37" s="770" t="s">
        <v>1026</v>
      </c>
      <c r="N37" s="771" t="s">
        <v>1025</v>
      </c>
      <c r="O37" s="770" t="s">
        <v>1026</v>
      </c>
      <c r="P37" s="772" t="s">
        <v>13</v>
      </c>
      <c r="Q37" s="808" t="s">
        <v>14</v>
      </c>
      <c r="R37" s="772" t="s">
        <v>13</v>
      </c>
      <c r="S37" s="808" t="s">
        <v>14</v>
      </c>
      <c r="T37" s="772" t="s">
        <v>13</v>
      </c>
      <c r="U37" s="808" t="s">
        <v>14</v>
      </c>
      <c r="V37" s="772" t="s">
        <v>13</v>
      </c>
      <c r="W37" s="808" t="s">
        <v>14</v>
      </c>
      <c r="X37" s="772" t="s">
        <v>13</v>
      </c>
      <c r="Y37" s="808" t="s">
        <v>14</v>
      </c>
      <c r="Z37" s="772" t="s">
        <v>13</v>
      </c>
      <c r="AA37" s="808" t="s">
        <v>14</v>
      </c>
      <c r="AB37" s="772" t="s">
        <v>13</v>
      </c>
      <c r="AC37" s="808" t="s">
        <v>14</v>
      </c>
      <c r="AD37" s="772" t="s">
        <v>13</v>
      </c>
      <c r="AE37" s="808" t="s">
        <v>14</v>
      </c>
      <c r="AF37" s="772" t="s">
        <v>13</v>
      </c>
      <c r="AG37" s="809" t="s">
        <v>14</v>
      </c>
      <c r="AH37" s="772" t="s">
        <v>13</v>
      </c>
      <c r="AI37" s="772" t="s">
        <v>14</v>
      </c>
      <c r="AJ37" s="808" t="s">
        <v>13</v>
      </c>
      <c r="AK37" s="773" t="s">
        <v>14</v>
      </c>
      <c r="AL37" s="772" t="s">
        <v>13</v>
      </c>
      <c r="AM37" s="773" t="s">
        <v>14</v>
      </c>
      <c r="AN37" s="772" t="s">
        <v>13</v>
      </c>
      <c r="AO37" s="773" t="s">
        <v>14</v>
      </c>
      <c r="AP37" s="772" t="s">
        <v>13</v>
      </c>
      <c r="AQ37" s="773" t="s">
        <v>14</v>
      </c>
      <c r="AR37" s="772" t="s">
        <v>13</v>
      </c>
      <c r="AS37" s="773" t="s">
        <v>14</v>
      </c>
      <c r="AT37" s="772" t="s">
        <v>13</v>
      </c>
      <c r="AU37" s="774" t="s">
        <v>14</v>
      </c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</row>
    <row r="38" spans="1:70" ht="13.5" thickBot="1" x14ac:dyDescent="0.25">
      <c r="A38" s="414" t="s">
        <v>918</v>
      </c>
      <c r="B38" s="775">
        <v>1424</v>
      </c>
      <c r="C38" s="415">
        <v>303</v>
      </c>
      <c r="D38" s="776">
        <v>1207</v>
      </c>
      <c r="E38" s="776">
        <v>215</v>
      </c>
      <c r="F38" s="776">
        <v>1458</v>
      </c>
      <c r="G38" s="776">
        <v>227</v>
      </c>
      <c r="H38" s="776">
        <v>1320</v>
      </c>
      <c r="I38" s="776">
        <v>225</v>
      </c>
      <c r="J38" s="776">
        <v>1437</v>
      </c>
      <c r="K38" s="777">
        <v>250</v>
      </c>
      <c r="L38" s="777">
        <v>1263</v>
      </c>
      <c r="M38" s="777">
        <v>210</v>
      </c>
      <c r="N38" s="777">
        <v>1109</v>
      </c>
      <c r="O38" s="777">
        <v>188</v>
      </c>
      <c r="P38" s="777">
        <v>1013</v>
      </c>
      <c r="Q38" s="777">
        <v>202</v>
      </c>
      <c r="R38" s="777">
        <v>843</v>
      </c>
      <c r="S38" s="777">
        <v>235</v>
      </c>
      <c r="T38" s="777">
        <v>917</v>
      </c>
      <c r="U38" s="777">
        <v>222</v>
      </c>
      <c r="V38" s="777">
        <v>739</v>
      </c>
      <c r="W38" s="777">
        <v>177</v>
      </c>
      <c r="X38" s="777">
        <v>723</v>
      </c>
      <c r="Y38" s="776">
        <v>159</v>
      </c>
      <c r="Z38" s="778">
        <v>603</v>
      </c>
      <c r="AA38" s="777">
        <v>101</v>
      </c>
      <c r="AB38" s="777">
        <v>395</v>
      </c>
      <c r="AC38" s="777">
        <v>48</v>
      </c>
      <c r="AD38" s="777">
        <v>318</v>
      </c>
      <c r="AE38" s="777">
        <v>55</v>
      </c>
      <c r="AF38" s="777">
        <v>343</v>
      </c>
      <c r="AG38" s="777">
        <v>70</v>
      </c>
      <c r="AH38" s="777">
        <v>338</v>
      </c>
      <c r="AI38" s="776">
        <v>109</v>
      </c>
      <c r="AJ38" s="778">
        <v>282</v>
      </c>
      <c r="AK38" s="777">
        <v>83</v>
      </c>
      <c r="AL38" s="777">
        <v>303</v>
      </c>
      <c r="AM38" s="777">
        <v>45</v>
      </c>
      <c r="AN38" s="777">
        <f t="shared" ref="AN38:AO53" si="2">AN7</f>
        <v>339</v>
      </c>
      <c r="AO38" s="777">
        <f t="shared" si="2"/>
        <v>50</v>
      </c>
      <c r="AP38" s="777">
        <v>232</v>
      </c>
      <c r="AQ38" s="777">
        <v>67</v>
      </c>
      <c r="AR38" s="777">
        <v>209</v>
      </c>
      <c r="AS38" s="777">
        <v>36</v>
      </c>
      <c r="AT38" s="777">
        <v>261</v>
      </c>
      <c r="AU38" s="779">
        <v>41</v>
      </c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</row>
    <row r="39" spans="1:70" x14ac:dyDescent="0.2">
      <c r="A39" s="425" t="s">
        <v>919</v>
      </c>
      <c r="B39" s="780">
        <v>203</v>
      </c>
      <c r="C39" s="426">
        <v>77</v>
      </c>
      <c r="D39" s="781">
        <v>202</v>
      </c>
      <c r="E39" s="781">
        <v>86</v>
      </c>
      <c r="F39" s="781">
        <v>196</v>
      </c>
      <c r="G39" s="781">
        <v>88</v>
      </c>
      <c r="H39" s="781">
        <v>212</v>
      </c>
      <c r="I39" s="781">
        <v>87</v>
      </c>
      <c r="J39" s="781">
        <v>210</v>
      </c>
      <c r="K39" s="782">
        <v>70</v>
      </c>
      <c r="L39" s="782">
        <v>229</v>
      </c>
      <c r="M39" s="782">
        <v>97</v>
      </c>
      <c r="N39" s="782">
        <v>250</v>
      </c>
      <c r="O39" s="782">
        <v>110</v>
      </c>
      <c r="P39" s="782">
        <v>209</v>
      </c>
      <c r="Q39" s="782">
        <v>72</v>
      </c>
      <c r="R39" s="782">
        <v>292</v>
      </c>
      <c r="S39" s="782">
        <v>132</v>
      </c>
      <c r="T39" s="782">
        <v>254</v>
      </c>
      <c r="U39" s="782">
        <v>104</v>
      </c>
      <c r="V39" s="782">
        <v>279</v>
      </c>
      <c r="W39" s="782">
        <v>108</v>
      </c>
      <c r="X39" s="782">
        <v>238</v>
      </c>
      <c r="Y39" s="781">
        <v>78</v>
      </c>
      <c r="Z39" s="783">
        <v>194</v>
      </c>
      <c r="AA39" s="782">
        <v>64</v>
      </c>
      <c r="AB39" s="782">
        <v>198</v>
      </c>
      <c r="AC39" s="782">
        <v>95</v>
      </c>
      <c r="AD39" s="782">
        <v>115</v>
      </c>
      <c r="AE39" s="782">
        <v>40</v>
      </c>
      <c r="AF39" s="782">
        <v>155</v>
      </c>
      <c r="AG39" s="782">
        <v>54</v>
      </c>
      <c r="AH39" s="782">
        <v>125</v>
      </c>
      <c r="AI39" s="781">
        <v>38</v>
      </c>
      <c r="AJ39" s="783">
        <v>145</v>
      </c>
      <c r="AK39" s="782">
        <v>49</v>
      </c>
      <c r="AL39" s="782">
        <v>85</v>
      </c>
      <c r="AM39" s="782">
        <v>23</v>
      </c>
      <c r="AN39" s="782">
        <f t="shared" si="2"/>
        <v>109</v>
      </c>
      <c r="AO39" s="782">
        <f t="shared" si="2"/>
        <v>30</v>
      </c>
      <c r="AP39" s="782">
        <v>81</v>
      </c>
      <c r="AQ39" s="782">
        <v>30</v>
      </c>
      <c r="AR39" s="782">
        <v>85</v>
      </c>
      <c r="AS39" s="782">
        <v>36</v>
      </c>
      <c r="AT39" s="782">
        <v>72</v>
      </c>
      <c r="AU39" s="784">
        <v>33</v>
      </c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</row>
    <row r="40" spans="1:70" x14ac:dyDescent="0.2">
      <c r="A40" s="436" t="s">
        <v>920</v>
      </c>
      <c r="B40" s="785">
        <v>112</v>
      </c>
      <c r="C40" s="437">
        <v>26</v>
      </c>
      <c r="D40" s="468">
        <v>249</v>
      </c>
      <c r="E40" s="468">
        <v>88</v>
      </c>
      <c r="F40" s="468">
        <v>163</v>
      </c>
      <c r="G40" s="468">
        <v>53</v>
      </c>
      <c r="H40" s="468">
        <v>212</v>
      </c>
      <c r="I40" s="468">
        <v>98</v>
      </c>
      <c r="J40" s="468">
        <v>213</v>
      </c>
      <c r="K40" s="467">
        <v>84</v>
      </c>
      <c r="L40" s="467">
        <v>214</v>
      </c>
      <c r="M40" s="467">
        <v>84</v>
      </c>
      <c r="N40" s="467">
        <v>176</v>
      </c>
      <c r="O40" s="467">
        <v>63</v>
      </c>
      <c r="P40" s="467">
        <v>238</v>
      </c>
      <c r="Q40" s="467">
        <v>98</v>
      </c>
      <c r="R40" s="467">
        <v>233</v>
      </c>
      <c r="S40" s="467">
        <v>102</v>
      </c>
      <c r="T40" s="467">
        <v>136</v>
      </c>
      <c r="U40" s="467">
        <v>55</v>
      </c>
      <c r="V40" s="467">
        <v>105</v>
      </c>
      <c r="W40" s="467">
        <v>41</v>
      </c>
      <c r="X40" s="467">
        <v>157</v>
      </c>
      <c r="Y40" s="468">
        <v>65</v>
      </c>
      <c r="Z40" s="786">
        <v>116</v>
      </c>
      <c r="AA40" s="467">
        <v>40</v>
      </c>
      <c r="AB40" s="467">
        <v>114</v>
      </c>
      <c r="AC40" s="467">
        <v>50</v>
      </c>
      <c r="AD40" s="467">
        <v>66</v>
      </c>
      <c r="AE40" s="467">
        <v>32</v>
      </c>
      <c r="AF40" s="467">
        <v>87</v>
      </c>
      <c r="AG40" s="467">
        <v>38</v>
      </c>
      <c r="AH40" s="467">
        <v>92</v>
      </c>
      <c r="AI40" s="468">
        <v>39</v>
      </c>
      <c r="AJ40" s="786">
        <v>102</v>
      </c>
      <c r="AK40" s="467">
        <v>46</v>
      </c>
      <c r="AL40" s="467">
        <v>102</v>
      </c>
      <c r="AM40" s="467">
        <v>35</v>
      </c>
      <c r="AN40" s="467">
        <f t="shared" si="2"/>
        <v>140</v>
      </c>
      <c r="AO40" s="467">
        <f t="shared" si="2"/>
        <v>54</v>
      </c>
      <c r="AP40" s="467">
        <v>76</v>
      </c>
      <c r="AQ40" s="467">
        <v>31</v>
      </c>
      <c r="AR40" s="467">
        <v>63</v>
      </c>
      <c r="AS40" s="467">
        <v>31</v>
      </c>
      <c r="AT40" s="467">
        <v>104</v>
      </c>
      <c r="AU40" s="787">
        <v>25</v>
      </c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</row>
    <row r="41" spans="1:70" x14ac:dyDescent="0.2">
      <c r="A41" s="436" t="s">
        <v>921</v>
      </c>
      <c r="B41" s="785">
        <v>40</v>
      </c>
      <c r="C41" s="437">
        <v>8</v>
      </c>
      <c r="D41" s="468">
        <v>58</v>
      </c>
      <c r="E41" s="468">
        <v>39</v>
      </c>
      <c r="F41" s="468">
        <v>65</v>
      </c>
      <c r="G41" s="468">
        <v>33</v>
      </c>
      <c r="H41" s="468">
        <v>79</v>
      </c>
      <c r="I41" s="468">
        <v>36</v>
      </c>
      <c r="J41" s="468">
        <v>71</v>
      </c>
      <c r="K41" s="467">
        <v>35</v>
      </c>
      <c r="L41" s="467">
        <v>76</v>
      </c>
      <c r="M41" s="467">
        <v>56</v>
      </c>
      <c r="N41" s="467">
        <v>55</v>
      </c>
      <c r="O41" s="467">
        <v>29</v>
      </c>
      <c r="P41" s="467">
        <v>40</v>
      </c>
      <c r="Q41" s="467">
        <v>25</v>
      </c>
      <c r="R41" s="467">
        <v>51</v>
      </c>
      <c r="S41" s="467">
        <v>33</v>
      </c>
      <c r="T41" s="467">
        <v>50</v>
      </c>
      <c r="U41" s="467">
        <v>31</v>
      </c>
      <c r="V41" s="467">
        <v>34</v>
      </c>
      <c r="W41" s="467">
        <v>19</v>
      </c>
      <c r="X41" s="467">
        <v>45</v>
      </c>
      <c r="Y41" s="468">
        <v>20</v>
      </c>
      <c r="Z41" s="786">
        <v>46</v>
      </c>
      <c r="AA41" s="467">
        <v>29</v>
      </c>
      <c r="AB41" s="467">
        <v>37</v>
      </c>
      <c r="AC41" s="467">
        <v>21</v>
      </c>
      <c r="AD41" s="467">
        <v>37</v>
      </c>
      <c r="AE41" s="467">
        <v>30</v>
      </c>
      <c r="AF41" s="467">
        <v>19</v>
      </c>
      <c r="AG41" s="467">
        <v>10</v>
      </c>
      <c r="AH41" s="467">
        <v>28</v>
      </c>
      <c r="AI41" s="468">
        <v>17</v>
      </c>
      <c r="AJ41" s="786">
        <v>15</v>
      </c>
      <c r="AK41" s="467">
        <v>7</v>
      </c>
      <c r="AL41" s="467">
        <v>23</v>
      </c>
      <c r="AM41" s="467">
        <v>18</v>
      </c>
      <c r="AN41" s="467">
        <f t="shared" si="2"/>
        <v>27</v>
      </c>
      <c r="AO41" s="467">
        <f t="shared" si="2"/>
        <v>14</v>
      </c>
      <c r="AP41" s="467">
        <v>21</v>
      </c>
      <c r="AQ41" s="467">
        <v>15</v>
      </c>
      <c r="AR41" s="467">
        <v>26</v>
      </c>
      <c r="AS41" s="467">
        <v>15</v>
      </c>
      <c r="AT41" s="467">
        <v>38</v>
      </c>
      <c r="AU41" s="787">
        <v>29</v>
      </c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</row>
    <row r="42" spans="1:70" ht="13.5" thickBot="1" x14ac:dyDescent="0.25">
      <c r="A42" s="446" t="s">
        <v>922</v>
      </c>
      <c r="B42" s="788">
        <v>90</v>
      </c>
      <c r="C42" s="447">
        <v>41</v>
      </c>
      <c r="D42" s="789">
        <v>139</v>
      </c>
      <c r="E42" s="789">
        <v>40</v>
      </c>
      <c r="F42" s="789">
        <v>137</v>
      </c>
      <c r="G42" s="789">
        <v>39</v>
      </c>
      <c r="H42" s="789">
        <v>175</v>
      </c>
      <c r="I42" s="789">
        <v>56</v>
      </c>
      <c r="J42" s="789">
        <v>176</v>
      </c>
      <c r="K42" s="790">
        <v>35</v>
      </c>
      <c r="L42" s="790">
        <v>140</v>
      </c>
      <c r="M42" s="790">
        <v>64</v>
      </c>
      <c r="N42" s="790">
        <v>102</v>
      </c>
      <c r="O42" s="790">
        <v>32</v>
      </c>
      <c r="P42" s="790">
        <v>154</v>
      </c>
      <c r="Q42" s="790">
        <v>44</v>
      </c>
      <c r="R42" s="790">
        <v>127</v>
      </c>
      <c r="S42" s="790">
        <v>39</v>
      </c>
      <c r="T42" s="790">
        <v>97</v>
      </c>
      <c r="U42" s="790">
        <v>20</v>
      </c>
      <c r="V42" s="790">
        <v>114</v>
      </c>
      <c r="W42" s="790">
        <v>40</v>
      </c>
      <c r="X42" s="790">
        <v>79</v>
      </c>
      <c r="Y42" s="789">
        <v>30</v>
      </c>
      <c r="Z42" s="791">
        <v>83</v>
      </c>
      <c r="AA42" s="790">
        <v>24</v>
      </c>
      <c r="AB42" s="790">
        <v>74</v>
      </c>
      <c r="AC42" s="790">
        <v>21</v>
      </c>
      <c r="AD42" s="790">
        <v>78</v>
      </c>
      <c r="AE42" s="790">
        <v>18</v>
      </c>
      <c r="AF42" s="790">
        <v>66</v>
      </c>
      <c r="AG42" s="790">
        <v>16</v>
      </c>
      <c r="AH42" s="790">
        <v>74</v>
      </c>
      <c r="AI42" s="789">
        <v>16</v>
      </c>
      <c r="AJ42" s="791">
        <v>70</v>
      </c>
      <c r="AK42" s="790">
        <v>10</v>
      </c>
      <c r="AL42" s="790">
        <v>77</v>
      </c>
      <c r="AM42" s="790">
        <v>15</v>
      </c>
      <c r="AN42" s="790">
        <f t="shared" si="2"/>
        <v>92</v>
      </c>
      <c r="AO42" s="790">
        <f t="shared" si="2"/>
        <v>25</v>
      </c>
      <c r="AP42" s="790">
        <v>54</v>
      </c>
      <c r="AQ42" s="790">
        <v>14</v>
      </c>
      <c r="AR42" s="790">
        <v>98</v>
      </c>
      <c r="AS42" s="790">
        <v>29</v>
      </c>
      <c r="AT42" s="790">
        <v>87</v>
      </c>
      <c r="AU42" s="792">
        <v>25</v>
      </c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</row>
    <row r="43" spans="1:70" x14ac:dyDescent="0.2">
      <c r="A43" s="425" t="s">
        <v>923</v>
      </c>
      <c r="B43" s="780">
        <v>3</v>
      </c>
      <c r="C43" s="426">
        <v>1</v>
      </c>
      <c r="D43" s="781">
        <v>14</v>
      </c>
      <c r="E43" s="781">
        <v>7</v>
      </c>
      <c r="F43" s="781">
        <v>17</v>
      </c>
      <c r="G43" s="781">
        <v>14</v>
      </c>
      <c r="H43" s="781">
        <v>24</v>
      </c>
      <c r="I43" s="781">
        <v>11</v>
      </c>
      <c r="J43" s="781">
        <v>32</v>
      </c>
      <c r="K43" s="782">
        <v>19</v>
      </c>
      <c r="L43" s="782">
        <v>31</v>
      </c>
      <c r="M43" s="782">
        <v>21</v>
      </c>
      <c r="N43" s="782">
        <v>23</v>
      </c>
      <c r="O43" s="782">
        <v>14</v>
      </c>
      <c r="P43" s="782">
        <v>47</v>
      </c>
      <c r="Q43" s="782">
        <v>35</v>
      </c>
      <c r="R43" s="782">
        <v>37</v>
      </c>
      <c r="S43" s="782">
        <v>18</v>
      </c>
      <c r="T43" s="782">
        <v>22</v>
      </c>
      <c r="U43" s="782">
        <v>13</v>
      </c>
      <c r="V43" s="782">
        <v>21</v>
      </c>
      <c r="W43" s="782">
        <v>9</v>
      </c>
      <c r="X43" s="782">
        <v>26</v>
      </c>
      <c r="Y43" s="781">
        <v>10</v>
      </c>
      <c r="Z43" s="783">
        <v>17</v>
      </c>
      <c r="AA43" s="782">
        <v>6</v>
      </c>
      <c r="AB43" s="782">
        <v>14</v>
      </c>
      <c r="AC43" s="782">
        <v>5</v>
      </c>
      <c r="AD43" s="782">
        <v>14</v>
      </c>
      <c r="AE43" s="782">
        <v>10</v>
      </c>
      <c r="AF43" s="782">
        <v>26</v>
      </c>
      <c r="AG43" s="782">
        <v>17</v>
      </c>
      <c r="AH43" s="782">
        <v>17</v>
      </c>
      <c r="AI43" s="781">
        <v>12</v>
      </c>
      <c r="AJ43" s="783">
        <v>13</v>
      </c>
      <c r="AK43" s="782">
        <v>4</v>
      </c>
      <c r="AL43" s="782">
        <v>29</v>
      </c>
      <c r="AM43" s="782">
        <v>15</v>
      </c>
      <c r="AN43" s="782">
        <f t="shared" si="2"/>
        <v>25</v>
      </c>
      <c r="AO43" s="782">
        <f t="shared" si="2"/>
        <v>14</v>
      </c>
      <c r="AP43" s="782">
        <v>10</v>
      </c>
      <c r="AQ43" s="782">
        <v>3</v>
      </c>
      <c r="AR43" s="782">
        <v>17</v>
      </c>
      <c r="AS43" s="782">
        <v>14</v>
      </c>
      <c r="AT43" s="782">
        <v>17</v>
      </c>
      <c r="AU43" s="784">
        <v>4</v>
      </c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</row>
    <row r="44" spans="1:70" x14ac:dyDescent="0.2">
      <c r="A44" s="436" t="s">
        <v>924</v>
      </c>
      <c r="B44" s="785">
        <v>10</v>
      </c>
      <c r="C44" s="437">
        <v>3</v>
      </c>
      <c r="D44" s="468">
        <v>36</v>
      </c>
      <c r="E44" s="468">
        <v>20</v>
      </c>
      <c r="F44" s="468">
        <v>42</v>
      </c>
      <c r="G44" s="468">
        <v>20</v>
      </c>
      <c r="H44" s="468">
        <v>27</v>
      </c>
      <c r="I44" s="468">
        <v>14</v>
      </c>
      <c r="J44" s="468">
        <v>35</v>
      </c>
      <c r="K44" s="467">
        <v>13</v>
      </c>
      <c r="L44" s="467">
        <v>36</v>
      </c>
      <c r="M44" s="467">
        <v>10</v>
      </c>
      <c r="N44" s="467">
        <v>39</v>
      </c>
      <c r="O44" s="467">
        <v>19</v>
      </c>
      <c r="P44" s="467">
        <v>39</v>
      </c>
      <c r="Q44" s="467">
        <v>27</v>
      </c>
      <c r="R44" s="467">
        <v>33</v>
      </c>
      <c r="S44" s="467">
        <v>20</v>
      </c>
      <c r="T44" s="467">
        <v>39</v>
      </c>
      <c r="U44" s="467">
        <v>17</v>
      </c>
      <c r="V44" s="467">
        <v>31</v>
      </c>
      <c r="W44" s="467">
        <v>23</v>
      </c>
      <c r="X44" s="467">
        <v>32</v>
      </c>
      <c r="Y44" s="468">
        <v>12</v>
      </c>
      <c r="Z44" s="786">
        <v>42</v>
      </c>
      <c r="AA44" s="467">
        <v>17</v>
      </c>
      <c r="AB44" s="467">
        <v>27</v>
      </c>
      <c r="AC44" s="467">
        <v>13</v>
      </c>
      <c r="AD44" s="467">
        <v>19</v>
      </c>
      <c r="AE44" s="467">
        <v>7</v>
      </c>
      <c r="AF44" s="467">
        <v>19</v>
      </c>
      <c r="AG44" s="467">
        <v>6</v>
      </c>
      <c r="AH44" s="467">
        <v>17</v>
      </c>
      <c r="AI44" s="468">
        <v>9</v>
      </c>
      <c r="AJ44" s="786">
        <v>11</v>
      </c>
      <c r="AK44" s="467">
        <v>2</v>
      </c>
      <c r="AL44" s="467">
        <v>40</v>
      </c>
      <c r="AM44" s="467">
        <v>15</v>
      </c>
      <c r="AN44" s="467">
        <f t="shared" si="2"/>
        <v>39</v>
      </c>
      <c r="AO44" s="467">
        <f t="shared" si="2"/>
        <v>13</v>
      </c>
      <c r="AP44" s="467">
        <v>11</v>
      </c>
      <c r="AQ44" s="467">
        <v>3</v>
      </c>
      <c r="AR44" s="467">
        <v>13</v>
      </c>
      <c r="AS44" s="467">
        <v>7</v>
      </c>
      <c r="AT44" s="467">
        <v>12</v>
      </c>
      <c r="AU44" s="787">
        <v>8</v>
      </c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</row>
    <row r="45" spans="1:70" x14ac:dyDescent="0.2">
      <c r="A45" s="436" t="s">
        <v>925</v>
      </c>
      <c r="B45" s="785">
        <v>18</v>
      </c>
      <c r="C45" s="437">
        <v>13</v>
      </c>
      <c r="D45" s="468">
        <v>35</v>
      </c>
      <c r="E45" s="468">
        <v>21</v>
      </c>
      <c r="F45" s="468">
        <v>26</v>
      </c>
      <c r="G45" s="468">
        <v>17</v>
      </c>
      <c r="H45" s="468">
        <v>32</v>
      </c>
      <c r="I45" s="468">
        <v>25</v>
      </c>
      <c r="J45" s="468">
        <v>23</v>
      </c>
      <c r="K45" s="467">
        <v>14</v>
      </c>
      <c r="L45" s="467">
        <v>30</v>
      </c>
      <c r="M45" s="467">
        <v>17</v>
      </c>
      <c r="N45" s="467">
        <v>37</v>
      </c>
      <c r="O45" s="467">
        <v>26</v>
      </c>
      <c r="P45" s="467">
        <v>19</v>
      </c>
      <c r="Q45" s="467">
        <v>16</v>
      </c>
      <c r="R45" s="467">
        <v>27</v>
      </c>
      <c r="S45" s="467">
        <v>21</v>
      </c>
      <c r="T45" s="467">
        <v>14</v>
      </c>
      <c r="U45" s="467">
        <v>8</v>
      </c>
      <c r="V45" s="467">
        <v>17</v>
      </c>
      <c r="W45" s="467">
        <v>8</v>
      </c>
      <c r="X45" s="467">
        <v>23</v>
      </c>
      <c r="Y45" s="468">
        <v>14</v>
      </c>
      <c r="Z45" s="786">
        <v>22</v>
      </c>
      <c r="AA45" s="467">
        <v>11</v>
      </c>
      <c r="AB45" s="467">
        <v>26</v>
      </c>
      <c r="AC45" s="467">
        <v>10</v>
      </c>
      <c r="AD45" s="467">
        <v>32</v>
      </c>
      <c r="AE45" s="467">
        <v>23</v>
      </c>
      <c r="AF45" s="467">
        <v>12</v>
      </c>
      <c r="AG45" s="467">
        <v>6</v>
      </c>
      <c r="AH45" s="467">
        <v>16</v>
      </c>
      <c r="AI45" s="468">
        <v>9</v>
      </c>
      <c r="AJ45" s="786">
        <v>12</v>
      </c>
      <c r="AK45" s="467">
        <v>5</v>
      </c>
      <c r="AL45" s="467">
        <v>14</v>
      </c>
      <c r="AM45" s="467">
        <v>6</v>
      </c>
      <c r="AN45" s="467">
        <f t="shared" si="2"/>
        <v>26</v>
      </c>
      <c r="AO45" s="467">
        <f t="shared" si="2"/>
        <v>9</v>
      </c>
      <c r="AP45" s="467">
        <v>21</v>
      </c>
      <c r="AQ45" s="467">
        <v>10</v>
      </c>
      <c r="AR45" s="467">
        <v>21</v>
      </c>
      <c r="AS45" s="467">
        <v>3</v>
      </c>
      <c r="AT45" s="467">
        <v>14</v>
      </c>
      <c r="AU45" s="787">
        <v>5</v>
      </c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</row>
    <row r="46" spans="1:70" x14ac:dyDescent="0.2">
      <c r="A46" s="436" t="s">
        <v>926</v>
      </c>
      <c r="B46" s="785">
        <v>11</v>
      </c>
      <c r="C46" s="437">
        <v>4</v>
      </c>
      <c r="D46" s="468">
        <v>38</v>
      </c>
      <c r="E46" s="468">
        <v>16</v>
      </c>
      <c r="F46" s="468">
        <v>37</v>
      </c>
      <c r="G46" s="468">
        <v>16</v>
      </c>
      <c r="H46" s="468">
        <v>33</v>
      </c>
      <c r="I46" s="468">
        <v>20</v>
      </c>
      <c r="J46" s="468">
        <v>43</v>
      </c>
      <c r="K46" s="467">
        <v>18</v>
      </c>
      <c r="L46" s="467">
        <v>42</v>
      </c>
      <c r="M46" s="467">
        <v>20</v>
      </c>
      <c r="N46" s="467">
        <v>55</v>
      </c>
      <c r="O46" s="467">
        <v>23</v>
      </c>
      <c r="P46" s="467">
        <v>54</v>
      </c>
      <c r="Q46" s="467">
        <v>28</v>
      </c>
      <c r="R46" s="467">
        <v>47</v>
      </c>
      <c r="S46" s="467">
        <v>18</v>
      </c>
      <c r="T46" s="467">
        <v>59</v>
      </c>
      <c r="U46" s="467">
        <v>32</v>
      </c>
      <c r="V46" s="467">
        <v>51</v>
      </c>
      <c r="W46" s="467">
        <v>20</v>
      </c>
      <c r="X46" s="467">
        <v>36</v>
      </c>
      <c r="Y46" s="468">
        <v>16</v>
      </c>
      <c r="Z46" s="786">
        <v>47</v>
      </c>
      <c r="AA46" s="467">
        <v>24</v>
      </c>
      <c r="AB46" s="467">
        <v>28</v>
      </c>
      <c r="AC46" s="467">
        <v>8</v>
      </c>
      <c r="AD46" s="467">
        <v>26</v>
      </c>
      <c r="AE46" s="467">
        <v>13</v>
      </c>
      <c r="AF46" s="467">
        <v>44</v>
      </c>
      <c r="AG46" s="467">
        <v>13</v>
      </c>
      <c r="AH46" s="467">
        <v>43</v>
      </c>
      <c r="AI46" s="468">
        <v>17</v>
      </c>
      <c r="AJ46" s="786">
        <v>53</v>
      </c>
      <c r="AK46" s="467">
        <v>25</v>
      </c>
      <c r="AL46" s="467">
        <v>84</v>
      </c>
      <c r="AM46" s="467">
        <v>18</v>
      </c>
      <c r="AN46" s="467">
        <f t="shared" si="2"/>
        <v>59</v>
      </c>
      <c r="AO46" s="467">
        <f t="shared" si="2"/>
        <v>14</v>
      </c>
      <c r="AP46" s="467">
        <v>39</v>
      </c>
      <c r="AQ46" s="467">
        <v>18</v>
      </c>
      <c r="AR46" s="467">
        <v>28</v>
      </c>
      <c r="AS46" s="467">
        <v>9</v>
      </c>
      <c r="AT46" s="467">
        <v>31</v>
      </c>
      <c r="AU46" s="787">
        <v>5</v>
      </c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</row>
    <row r="47" spans="1:70" x14ac:dyDescent="0.2">
      <c r="A47" s="436" t="s">
        <v>927</v>
      </c>
      <c r="B47" s="785">
        <v>15</v>
      </c>
      <c r="C47" s="437">
        <v>6</v>
      </c>
      <c r="D47" s="468">
        <v>50</v>
      </c>
      <c r="E47" s="468">
        <v>17</v>
      </c>
      <c r="F47" s="468">
        <v>27</v>
      </c>
      <c r="G47" s="468">
        <v>12</v>
      </c>
      <c r="H47" s="468">
        <v>33</v>
      </c>
      <c r="I47" s="468">
        <v>17</v>
      </c>
      <c r="J47" s="468">
        <v>27</v>
      </c>
      <c r="K47" s="467">
        <v>10</v>
      </c>
      <c r="L47" s="467">
        <v>31</v>
      </c>
      <c r="M47" s="467">
        <v>12</v>
      </c>
      <c r="N47" s="467">
        <v>26</v>
      </c>
      <c r="O47" s="467">
        <v>12</v>
      </c>
      <c r="P47" s="467">
        <v>24</v>
      </c>
      <c r="Q47" s="467">
        <v>14</v>
      </c>
      <c r="R47" s="467">
        <v>17</v>
      </c>
      <c r="S47" s="467">
        <v>10</v>
      </c>
      <c r="T47" s="467">
        <v>20</v>
      </c>
      <c r="U47" s="467">
        <v>14</v>
      </c>
      <c r="V47" s="467">
        <v>20</v>
      </c>
      <c r="W47" s="467">
        <v>11</v>
      </c>
      <c r="X47" s="467">
        <v>17</v>
      </c>
      <c r="Y47" s="468">
        <v>7</v>
      </c>
      <c r="Z47" s="786">
        <v>18</v>
      </c>
      <c r="AA47" s="467">
        <v>8</v>
      </c>
      <c r="AB47" s="467">
        <v>12</v>
      </c>
      <c r="AC47" s="467">
        <v>10</v>
      </c>
      <c r="AD47" s="467">
        <v>6</v>
      </c>
      <c r="AE47" s="467">
        <v>4</v>
      </c>
      <c r="AF47" s="467">
        <v>15</v>
      </c>
      <c r="AG47" s="467">
        <v>7</v>
      </c>
      <c r="AH47" s="467">
        <v>10</v>
      </c>
      <c r="AI47" s="468">
        <v>8</v>
      </c>
      <c r="AJ47" s="786">
        <v>14</v>
      </c>
      <c r="AK47" s="467">
        <v>5</v>
      </c>
      <c r="AL47" s="467">
        <v>11</v>
      </c>
      <c r="AM47" s="467">
        <v>3</v>
      </c>
      <c r="AN47" s="467">
        <f t="shared" si="2"/>
        <v>11</v>
      </c>
      <c r="AO47" s="467">
        <f t="shared" si="2"/>
        <v>5</v>
      </c>
      <c r="AP47" s="467">
        <v>12</v>
      </c>
      <c r="AQ47" s="467">
        <v>8</v>
      </c>
      <c r="AR47" s="467">
        <v>26</v>
      </c>
      <c r="AS47" s="467">
        <v>9</v>
      </c>
      <c r="AT47" s="467">
        <v>21</v>
      </c>
      <c r="AU47" s="787">
        <v>13</v>
      </c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</row>
    <row r="48" spans="1:70" ht="13.5" thickBot="1" x14ac:dyDescent="0.25">
      <c r="A48" s="446" t="s">
        <v>928</v>
      </c>
      <c r="B48" s="788">
        <v>42</v>
      </c>
      <c r="C48" s="447">
        <v>14</v>
      </c>
      <c r="D48" s="789">
        <v>42</v>
      </c>
      <c r="E48" s="789">
        <v>22</v>
      </c>
      <c r="F48" s="789">
        <v>47</v>
      </c>
      <c r="G48" s="789">
        <v>24</v>
      </c>
      <c r="H48" s="789">
        <v>41</v>
      </c>
      <c r="I48" s="789">
        <v>18</v>
      </c>
      <c r="J48" s="789">
        <v>50</v>
      </c>
      <c r="K48" s="790">
        <v>25</v>
      </c>
      <c r="L48" s="790">
        <v>69</v>
      </c>
      <c r="M48" s="790">
        <v>25</v>
      </c>
      <c r="N48" s="790">
        <v>46</v>
      </c>
      <c r="O48" s="790">
        <v>24</v>
      </c>
      <c r="P48" s="790">
        <v>64</v>
      </c>
      <c r="Q48" s="790">
        <v>33</v>
      </c>
      <c r="R48" s="790">
        <v>75</v>
      </c>
      <c r="S48" s="790">
        <v>24</v>
      </c>
      <c r="T48" s="790">
        <v>91</v>
      </c>
      <c r="U48" s="790">
        <v>46</v>
      </c>
      <c r="V48" s="790">
        <v>59</v>
      </c>
      <c r="W48" s="790">
        <v>30</v>
      </c>
      <c r="X48" s="790">
        <v>76</v>
      </c>
      <c r="Y48" s="789">
        <v>30</v>
      </c>
      <c r="Z48" s="791">
        <v>66</v>
      </c>
      <c r="AA48" s="790">
        <v>39</v>
      </c>
      <c r="AB48" s="790">
        <v>72</v>
      </c>
      <c r="AC48" s="790">
        <v>28</v>
      </c>
      <c r="AD48" s="790">
        <v>55</v>
      </c>
      <c r="AE48" s="790">
        <v>23</v>
      </c>
      <c r="AF48" s="790">
        <v>46</v>
      </c>
      <c r="AG48" s="790">
        <v>15</v>
      </c>
      <c r="AH48" s="790">
        <v>57</v>
      </c>
      <c r="AI48" s="789">
        <v>13</v>
      </c>
      <c r="AJ48" s="791">
        <v>48</v>
      </c>
      <c r="AK48" s="790">
        <v>12</v>
      </c>
      <c r="AL48" s="790">
        <v>72</v>
      </c>
      <c r="AM48" s="790">
        <v>15</v>
      </c>
      <c r="AN48" s="790">
        <f t="shared" si="2"/>
        <v>66</v>
      </c>
      <c r="AO48" s="790">
        <f t="shared" si="2"/>
        <v>21</v>
      </c>
      <c r="AP48" s="790">
        <v>50</v>
      </c>
      <c r="AQ48" s="790">
        <v>15</v>
      </c>
      <c r="AR48" s="790">
        <v>31</v>
      </c>
      <c r="AS48" s="790">
        <v>11</v>
      </c>
      <c r="AT48" s="790">
        <v>33</v>
      </c>
      <c r="AU48" s="792">
        <v>12</v>
      </c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</row>
    <row r="49" spans="1:70" x14ac:dyDescent="0.2">
      <c r="A49" s="458" t="s">
        <v>929</v>
      </c>
      <c r="B49" s="793">
        <v>19</v>
      </c>
      <c r="C49" s="459">
        <v>13</v>
      </c>
      <c r="D49" s="794">
        <v>22</v>
      </c>
      <c r="E49" s="794">
        <v>16</v>
      </c>
      <c r="F49" s="794">
        <v>31</v>
      </c>
      <c r="G49" s="794">
        <v>23</v>
      </c>
      <c r="H49" s="794">
        <v>20</v>
      </c>
      <c r="I49" s="794">
        <v>15</v>
      </c>
      <c r="J49" s="794">
        <v>19</v>
      </c>
      <c r="K49" s="795">
        <v>5</v>
      </c>
      <c r="L49" s="795">
        <v>14</v>
      </c>
      <c r="M49" s="795">
        <v>8</v>
      </c>
      <c r="N49" s="795">
        <v>12</v>
      </c>
      <c r="O49" s="795">
        <v>3</v>
      </c>
      <c r="P49" s="795">
        <v>14</v>
      </c>
      <c r="Q49" s="795">
        <v>6</v>
      </c>
      <c r="R49" s="795">
        <v>20</v>
      </c>
      <c r="S49" s="795">
        <v>9</v>
      </c>
      <c r="T49" s="795">
        <v>22</v>
      </c>
      <c r="U49" s="795">
        <v>16</v>
      </c>
      <c r="V49" s="795">
        <v>17</v>
      </c>
      <c r="W49" s="795">
        <v>11</v>
      </c>
      <c r="X49" s="795">
        <v>16</v>
      </c>
      <c r="Y49" s="781">
        <v>7</v>
      </c>
      <c r="Z49" s="796">
        <v>26</v>
      </c>
      <c r="AA49" s="795">
        <v>14</v>
      </c>
      <c r="AB49" s="795">
        <v>10</v>
      </c>
      <c r="AC49" s="795">
        <v>7</v>
      </c>
      <c r="AD49" s="795">
        <v>12</v>
      </c>
      <c r="AE49" s="795">
        <v>11</v>
      </c>
      <c r="AF49" s="795">
        <v>15</v>
      </c>
      <c r="AG49" s="795">
        <v>9</v>
      </c>
      <c r="AH49" s="795">
        <v>5</v>
      </c>
      <c r="AI49" s="794">
        <v>4</v>
      </c>
      <c r="AJ49" s="796">
        <v>6</v>
      </c>
      <c r="AK49" s="795">
        <v>4</v>
      </c>
      <c r="AL49" s="795">
        <v>2</v>
      </c>
      <c r="AM49" s="795">
        <v>2</v>
      </c>
      <c r="AN49" s="795">
        <f t="shared" si="2"/>
        <v>6</v>
      </c>
      <c r="AO49" s="795">
        <f t="shared" si="2"/>
        <v>2</v>
      </c>
      <c r="AP49" s="795">
        <v>9</v>
      </c>
      <c r="AQ49" s="795">
        <v>6</v>
      </c>
      <c r="AR49" s="795">
        <v>10</v>
      </c>
      <c r="AS49" s="795">
        <v>5</v>
      </c>
      <c r="AT49" s="795">
        <v>8</v>
      </c>
      <c r="AU49" s="797">
        <v>3</v>
      </c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</row>
    <row r="50" spans="1:70" x14ac:dyDescent="0.2">
      <c r="A50" s="436" t="s">
        <v>930</v>
      </c>
      <c r="B50" s="785">
        <v>10</v>
      </c>
      <c r="C50" s="437">
        <v>5</v>
      </c>
      <c r="D50" s="468">
        <v>26</v>
      </c>
      <c r="E50" s="468">
        <v>8</v>
      </c>
      <c r="F50" s="468">
        <v>34</v>
      </c>
      <c r="G50" s="468">
        <v>21</v>
      </c>
      <c r="H50" s="468">
        <v>17</v>
      </c>
      <c r="I50" s="468">
        <v>11</v>
      </c>
      <c r="J50" s="468">
        <v>24</v>
      </c>
      <c r="K50" s="467">
        <v>13</v>
      </c>
      <c r="L50" s="467">
        <v>18</v>
      </c>
      <c r="M50" s="467">
        <v>7</v>
      </c>
      <c r="N50" s="467">
        <v>11</v>
      </c>
      <c r="O50" s="467">
        <v>7</v>
      </c>
      <c r="P50" s="467">
        <v>22</v>
      </c>
      <c r="Q50" s="467">
        <v>9</v>
      </c>
      <c r="R50" s="467">
        <v>20</v>
      </c>
      <c r="S50" s="467">
        <v>10</v>
      </c>
      <c r="T50" s="467">
        <v>14</v>
      </c>
      <c r="U50" s="467">
        <v>10</v>
      </c>
      <c r="V50" s="467">
        <v>13</v>
      </c>
      <c r="W50" s="467">
        <v>7</v>
      </c>
      <c r="X50" s="467">
        <v>13</v>
      </c>
      <c r="Y50" s="468">
        <v>7</v>
      </c>
      <c r="Z50" s="786">
        <v>8</v>
      </c>
      <c r="AA50" s="467">
        <v>5</v>
      </c>
      <c r="AB50" s="467">
        <v>18</v>
      </c>
      <c r="AC50" s="467">
        <v>13</v>
      </c>
      <c r="AD50" s="467">
        <v>8</v>
      </c>
      <c r="AE50" s="467">
        <v>5</v>
      </c>
      <c r="AF50" s="467">
        <v>14</v>
      </c>
      <c r="AG50" s="467">
        <v>9</v>
      </c>
      <c r="AH50" s="467">
        <v>13</v>
      </c>
      <c r="AI50" s="468">
        <v>5</v>
      </c>
      <c r="AJ50" s="786">
        <v>12</v>
      </c>
      <c r="AK50" s="467">
        <v>8</v>
      </c>
      <c r="AL50" s="467">
        <v>13</v>
      </c>
      <c r="AM50" s="467">
        <v>8</v>
      </c>
      <c r="AN50" s="467">
        <f t="shared" si="2"/>
        <v>12</v>
      </c>
      <c r="AO50" s="467">
        <f t="shared" si="2"/>
        <v>5</v>
      </c>
      <c r="AP50" s="467">
        <v>16</v>
      </c>
      <c r="AQ50" s="467">
        <v>11</v>
      </c>
      <c r="AR50" s="467">
        <v>5</v>
      </c>
      <c r="AS50" s="467">
        <v>3</v>
      </c>
      <c r="AT50" s="467">
        <v>16</v>
      </c>
      <c r="AU50" s="787">
        <v>12</v>
      </c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</row>
    <row r="51" spans="1:70" x14ac:dyDescent="0.2">
      <c r="A51" s="436" t="s">
        <v>931</v>
      </c>
      <c r="B51" s="785">
        <v>6</v>
      </c>
      <c r="C51" s="437">
        <v>5</v>
      </c>
      <c r="D51" s="468">
        <v>9</v>
      </c>
      <c r="E51" s="468">
        <v>5</v>
      </c>
      <c r="F51" s="468">
        <v>22</v>
      </c>
      <c r="G51" s="468">
        <v>19</v>
      </c>
      <c r="H51" s="468">
        <v>11</v>
      </c>
      <c r="I51" s="468">
        <v>8</v>
      </c>
      <c r="J51" s="468">
        <v>16</v>
      </c>
      <c r="K51" s="467">
        <v>8</v>
      </c>
      <c r="L51" s="467">
        <v>15</v>
      </c>
      <c r="M51" s="467">
        <v>10</v>
      </c>
      <c r="N51" s="467">
        <v>15</v>
      </c>
      <c r="O51" s="467">
        <v>10</v>
      </c>
      <c r="P51" s="467">
        <v>14</v>
      </c>
      <c r="Q51" s="467">
        <v>10</v>
      </c>
      <c r="R51" s="467">
        <v>14</v>
      </c>
      <c r="S51" s="467">
        <v>11</v>
      </c>
      <c r="T51" s="467">
        <v>15</v>
      </c>
      <c r="U51" s="467">
        <v>12</v>
      </c>
      <c r="V51" s="467">
        <v>17</v>
      </c>
      <c r="W51" s="467">
        <v>13</v>
      </c>
      <c r="X51" s="467">
        <v>21</v>
      </c>
      <c r="Y51" s="468">
        <v>16</v>
      </c>
      <c r="Z51" s="786">
        <v>16</v>
      </c>
      <c r="AA51" s="467">
        <v>11</v>
      </c>
      <c r="AB51" s="467">
        <v>7</v>
      </c>
      <c r="AC51" s="467">
        <v>8</v>
      </c>
      <c r="AD51" s="467">
        <v>8</v>
      </c>
      <c r="AE51" s="467">
        <v>7</v>
      </c>
      <c r="AF51" s="467">
        <v>7</v>
      </c>
      <c r="AG51" s="467">
        <v>5</v>
      </c>
      <c r="AH51" s="467">
        <v>5</v>
      </c>
      <c r="AI51" s="468">
        <v>4</v>
      </c>
      <c r="AJ51" s="786">
        <v>9</v>
      </c>
      <c r="AK51" s="467">
        <v>7</v>
      </c>
      <c r="AL51" s="467">
        <v>12</v>
      </c>
      <c r="AM51" s="467">
        <v>9</v>
      </c>
      <c r="AN51" s="467">
        <f t="shared" si="2"/>
        <v>6</v>
      </c>
      <c r="AO51" s="467">
        <f t="shared" si="2"/>
        <v>3</v>
      </c>
      <c r="AP51" s="467">
        <v>16</v>
      </c>
      <c r="AQ51" s="467">
        <v>13</v>
      </c>
      <c r="AR51" s="467">
        <v>11</v>
      </c>
      <c r="AS51" s="467">
        <v>12</v>
      </c>
      <c r="AT51" s="467">
        <v>15</v>
      </c>
      <c r="AU51" s="787">
        <v>10</v>
      </c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</row>
    <row r="52" spans="1:70" x14ac:dyDescent="0.2">
      <c r="A52" s="436" t="s">
        <v>932</v>
      </c>
      <c r="B52" s="785">
        <v>10</v>
      </c>
      <c r="C52" s="437">
        <v>6</v>
      </c>
      <c r="D52" s="468">
        <v>18</v>
      </c>
      <c r="E52" s="468">
        <v>11</v>
      </c>
      <c r="F52" s="468">
        <v>10</v>
      </c>
      <c r="G52" s="468">
        <v>6</v>
      </c>
      <c r="H52" s="468">
        <v>23</v>
      </c>
      <c r="I52" s="468">
        <v>20</v>
      </c>
      <c r="J52" s="468">
        <v>10</v>
      </c>
      <c r="K52" s="467">
        <v>7</v>
      </c>
      <c r="L52" s="467">
        <v>12</v>
      </c>
      <c r="M52" s="467">
        <v>9</v>
      </c>
      <c r="N52" s="467">
        <v>18</v>
      </c>
      <c r="O52" s="467">
        <v>9</v>
      </c>
      <c r="P52" s="467">
        <v>12</v>
      </c>
      <c r="Q52" s="467">
        <v>10</v>
      </c>
      <c r="R52" s="467">
        <v>17</v>
      </c>
      <c r="S52" s="467">
        <v>14</v>
      </c>
      <c r="T52" s="467">
        <v>13</v>
      </c>
      <c r="U52" s="467">
        <v>5</v>
      </c>
      <c r="V52" s="467">
        <v>3</v>
      </c>
      <c r="W52" s="467">
        <v>2</v>
      </c>
      <c r="X52" s="467">
        <v>11</v>
      </c>
      <c r="Y52" s="468">
        <v>9</v>
      </c>
      <c r="Z52" s="786">
        <v>10</v>
      </c>
      <c r="AA52" s="467">
        <v>8</v>
      </c>
      <c r="AB52" s="467">
        <v>5</v>
      </c>
      <c r="AC52" s="467">
        <v>5</v>
      </c>
      <c r="AD52" s="467">
        <v>11</v>
      </c>
      <c r="AE52" s="467">
        <v>9</v>
      </c>
      <c r="AF52" s="467">
        <v>16</v>
      </c>
      <c r="AG52" s="467">
        <v>8</v>
      </c>
      <c r="AH52" s="467">
        <v>5</v>
      </c>
      <c r="AI52" s="468">
        <v>3</v>
      </c>
      <c r="AJ52" s="786">
        <v>7</v>
      </c>
      <c r="AK52" s="467">
        <v>5</v>
      </c>
      <c r="AL52" s="467">
        <v>8</v>
      </c>
      <c r="AM52" s="467">
        <v>6</v>
      </c>
      <c r="AN52" s="467">
        <f t="shared" si="2"/>
        <v>5</v>
      </c>
      <c r="AO52" s="467">
        <f t="shared" si="2"/>
        <v>4</v>
      </c>
      <c r="AP52" s="467">
        <v>6</v>
      </c>
      <c r="AQ52" s="467">
        <v>4</v>
      </c>
      <c r="AR52" s="467">
        <v>5</v>
      </c>
      <c r="AS52" s="467">
        <v>3</v>
      </c>
      <c r="AT52" s="467">
        <v>18</v>
      </c>
      <c r="AU52" s="787">
        <v>12</v>
      </c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</row>
    <row r="53" spans="1:70" x14ac:dyDescent="0.2">
      <c r="A53" s="436" t="s">
        <v>933</v>
      </c>
      <c r="B53" s="785">
        <v>8</v>
      </c>
      <c r="C53" s="437">
        <v>4</v>
      </c>
      <c r="D53" s="468">
        <v>9</v>
      </c>
      <c r="E53" s="468">
        <v>7</v>
      </c>
      <c r="F53" s="468">
        <v>12</v>
      </c>
      <c r="G53" s="468">
        <v>7</v>
      </c>
      <c r="H53" s="468">
        <v>4</v>
      </c>
      <c r="I53" s="468">
        <v>2</v>
      </c>
      <c r="J53" s="468">
        <v>15</v>
      </c>
      <c r="K53" s="467">
        <v>6</v>
      </c>
      <c r="L53" s="467">
        <v>5</v>
      </c>
      <c r="M53" s="467">
        <v>6</v>
      </c>
      <c r="N53" s="467">
        <v>7</v>
      </c>
      <c r="O53" s="467">
        <v>6</v>
      </c>
      <c r="P53" s="467">
        <v>10</v>
      </c>
      <c r="Q53" s="467">
        <v>6</v>
      </c>
      <c r="R53" s="467">
        <v>13</v>
      </c>
      <c r="S53" s="467">
        <v>9</v>
      </c>
      <c r="T53" s="467">
        <v>5</v>
      </c>
      <c r="U53" s="467">
        <v>1</v>
      </c>
      <c r="V53" s="467">
        <v>9</v>
      </c>
      <c r="W53" s="467">
        <v>3</v>
      </c>
      <c r="X53" s="467">
        <v>11</v>
      </c>
      <c r="Y53" s="468">
        <v>6</v>
      </c>
      <c r="Z53" s="786">
        <v>7</v>
      </c>
      <c r="AA53" s="467">
        <v>4</v>
      </c>
      <c r="AB53" s="467">
        <v>10</v>
      </c>
      <c r="AC53" s="467">
        <v>2</v>
      </c>
      <c r="AD53" s="467">
        <v>18</v>
      </c>
      <c r="AE53" s="467">
        <v>7</v>
      </c>
      <c r="AF53" s="467">
        <v>15</v>
      </c>
      <c r="AG53" s="467">
        <v>3</v>
      </c>
      <c r="AH53" s="467">
        <v>19</v>
      </c>
      <c r="AI53" s="468">
        <v>4</v>
      </c>
      <c r="AJ53" s="786">
        <v>10</v>
      </c>
      <c r="AK53" s="467">
        <v>5</v>
      </c>
      <c r="AL53" s="467">
        <v>11</v>
      </c>
      <c r="AM53" s="467">
        <v>4</v>
      </c>
      <c r="AN53" s="467">
        <f t="shared" si="2"/>
        <v>11</v>
      </c>
      <c r="AO53" s="467">
        <f t="shared" si="2"/>
        <v>2</v>
      </c>
      <c r="AP53" s="467">
        <v>10</v>
      </c>
      <c r="AQ53" s="467">
        <v>7</v>
      </c>
      <c r="AR53" s="467">
        <v>4</v>
      </c>
      <c r="AS53" s="467">
        <v>1</v>
      </c>
      <c r="AT53" s="467">
        <v>9</v>
      </c>
      <c r="AU53" s="787">
        <v>6</v>
      </c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</row>
    <row r="54" spans="1:70" x14ac:dyDescent="0.2">
      <c r="A54" s="436" t="s">
        <v>934</v>
      </c>
      <c r="B54" s="785">
        <v>6</v>
      </c>
      <c r="C54" s="437">
        <v>3</v>
      </c>
      <c r="D54" s="468">
        <v>28</v>
      </c>
      <c r="E54" s="468">
        <v>20</v>
      </c>
      <c r="F54" s="468">
        <v>35</v>
      </c>
      <c r="G54" s="468">
        <v>23</v>
      </c>
      <c r="H54" s="468">
        <v>16</v>
      </c>
      <c r="I54" s="468">
        <v>12</v>
      </c>
      <c r="J54" s="468">
        <v>13</v>
      </c>
      <c r="K54" s="467">
        <v>9</v>
      </c>
      <c r="L54" s="467">
        <v>16</v>
      </c>
      <c r="M54" s="467">
        <v>8</v>
      </c>
      <c r="N54" s="467">
        <v>18</v>
      </c>
      <c r="O54" s="467">
        <v>13</v>
      </c>
      <c r="P54" s="467">
        <v>32</v>
      </c>
      <c r="Q54" s="467">
        <v>25</v>
      </c>
      <c r="R54" s="467">
        <v>23</v>
      </c>
      <c r="S54" s="467">
        <v>15</v>
      </c>
      <c r="T54" s="467">
        <v>33</v>
      </c>
      <c r="U54" s="467">
        <v>24</v>
      </c>
      <c r="V54" s="467">
        <v>4</v>
      </c>
      <c r="W54" s="467">
        <v>1</v>
      </c>
      <c r="X54" s="467">
        <v>4</v>
      </c>
      <c r="Y54" s="468">
        <v>5</v>
      </c>
      <c r="Z54" s="786">
        <v>19</v>
      </c>
      <c r="AA54" s="467">
        <v>5</v>
      </c>
      <c r="AB54" s="467">
        <v>12</v>
      </c>
      <c r="AC54" s="467">
        <v>8</v>
      </c>
      <c r="AD54" s="467">
        <v>9</v>
      </c>
      <c r="AE54" s="467">
        <v>6</v>
      </c>
      <c r="AF54" s="467">
        <v>11</v>
      </c>
      <c r="AG54" s="467">
        <v>7</v>
      </c>
      <c r="AH54" s="467">
        <v>12</v>
      </c>
      <c r="AI54" s="468">
        <v>8</v>
      </c>
      <c r="AJ54" s="786">
        <v>11</v>
      </c>
      <c r="AK54" s="467">
        <v>8</v>
      </c>
      <c r="AL54" s="467">
        <v>19</v>
      </c>
      <c r="AM54" s="467">
        <v>10</v>
      </c>
      <c r="AN54" s="467">
        <f t="shared" ref="AN54:AO57" si="3">AN23</f>
        <v>18</v>
      </c>
      <c r="AO54" s="467">
        <f t="shared" si="3"/>
        <v>12</v>
      </c>
      <c r="AP54" s="467">
        <v>16</v>
      </c>
      <c r="AQ54" s="467">
        <v>9</v>
      </c>
      <c r="AR54" s="467">
        <v>8</v>
      </c>
      <c r="AS54" s="467">
        <v>4</v>
      </c>
      <c r="AT54" s="467">
        <v>6</v>
      </c>
      <c r="AU54" s="787">
        <v>5</v>
      </c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</row>
    <row r="55" spans="1:70" x14ac:dyDescent="0.2">
      <c r="A55" s="436" t="s">
        <v>935</v>
      </c>
      <c r="B55" s="785">
        <v>9</v>
      </c>
      <c r="C55" s="437">
        <v>7</v>
      </c>
      <c r="D55" s="468">
        <v>12</v>
      </c>
      <c r="E55" s="468">
        <v>7</v>
      </c>
      <c r="F55" s="468">
        <v>6</v>
      </c>
      <c r="G55" s="468">
        <v>6</v>
      </c>
      <c r="H55" s="468">
        <v>8</v>
      </c>
      <c r="I55" s="468">
        <v>4</v>
      </c>
      <c r="J55" s="468">
        <v>10</v>
      </c>
      <c r="K55" s="467">
        <v>10</v>
      </c>
      <c r="L55" s="467">
        <v>5</v>
      </c>
      <c r="M55" s="467">
        <v>4</v>
      </c>
      <c r="N55" s="467">
        <v>3</v>
      </c>
      <c r="O55" s="467">
        <v>2</v>
      </c>
      <c r="P55" s="467">
        <v>10</v>
      </c>
      <c r="Q55" s="467">
        <v>10</v>
      </c>
      <c r="R55" s="467">
        <v>3</v>
      </c>
      <c r="S55" s="467">
        <v>2</v>
      </c>
      <c r="T55" s="467">
        <v>3</v>
      </c>
      <c r="U55" s="467">
        <v>3</v>
      </c>
      <c r="V55" s="467">
        <v>1</v>
      </c>
      <c r="W55" s="467">
        <v>1</v>
      </c>
      <c r="X55" s="467">
        <v>8</v>
      </c>
      <c r="Y55" s="468">
        <v>6</v>
      </c>
      <c r="Z55" s="786">
        <v>2</v>
      </c>
      <c r="AA55" s="467"/>
      <c r="AB55" s="467">
        <v>4</v>
      </c>
      <c r="AC55" s="467">
        <v>1</v>
      </c>
      <c r="AD55" s="467">
        <v>7</v>
      </c>
      <c r="AE55" s="467">
        <v>7</v>
      </c>
      <c r="AF55" s="467">
        <v>9</v>
      </c>
      <c r="AG55" s="467">
        <v>5</v>
      </c>
      <c r="AH55" s="467">
        <v>2</v>
      </c>
      <c r="AI55" s="468">
        <v>0</v>
      </c>
      <c r="AJ55" s="786">
        <v>7</v>
      </c>
      <c r="AK55" s="467">
        <v>3</v>
      </c>
      <c r="AL55" s="467">
        <v>3</v>
      </c>
      <c r="AM55" s="467">
        <v>2</v>
      </c>
      <c r="AN55" s="467">
        <f t="shared" si="3"/>
        <v>5</v>
      </c>
      <c r="AO55" s="467">
        <f t="shared" si="3"/>
        <v>5</v>
      </c>
      <c r="AP55" s="467">
        <v>9</v>
      </c>
      <c r="AQ55" s="467">
        <v>5</v>
      </c>
      <c r="AR55" s="467">
        <v>3</v>
      </c>
      <c r="AS55" s="467">
        <v>2</v>
      </c>
      <c r="AT55" s="467">
        <v>6</v>
      </c>
      <c r="AU55" s="787">
        <v>5</v>
      </c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</row>
    <row r="56" spans="1:70" x14ac:dyDescent="0.2">
      <c r="A56" s="436" t="s">
        <v>936</v>
      </c>
      <c r="B56" s="785">
        <v>13</v>
      </c>
      <c r="C56" s="437">
        <v>7</v>
      </c>
      <c r="D56" s="468">
        <v>25</v>
      </c>
      <c r="E56" s="468">
        <v>18</v>
      </c>
      <c r="F56" s="468">
        <v>29</v>
      </c>
      <c r="G56" s="468">
        <v>19</v>
      </c>
      <c r="H56" s="468">
        <v>29</v>
      </c>
      <c r="I56" s="468">
        <v>15</v>
      </c>
      <c r="J56" s="468">
        <v>26</v>
      </c>
      <c r="K56" s="467">
        <v>17</v>
      </c>
      <c r="L56" s="467">
        <v>16</v>
      </c>
      <c r="M56" s="467">
        <v>8</v>
      </c>
      <c r="N56" s="467">
        <v>21</v>
      </c>
      <c r="O56" s="467">
        <v>12</v>
      </c>
      <c r="P56" s="467">
        <v>34</v>
      </c>
      <c r="Q56" s="467">
        <v>25</v>
      </c>
      <c r="R56" s="467">
        <v>20</v>
      </c>
      <c r="S56" s="467">
        <v>14</v>
      </c>
      <c r="T56" s="467">
        <v>21</v>
      </c>
      <c r="U56" s="467">
        <v>12</v>
      </c>
      <c r="V56" s="467">
        <v>21</v>
      </c>
      <c r="W56" s="467">
        <v>12</v>
      </c>
      <c r="X56" s="467">
        <v>14</v>
      </c>
      <c r="Y56" s="468">
        <v>12</v>
      </c>
      <c r="Z56" s="786">
        <v>10</v>
      </c>
      <c r="AA56" s="467">
        <v>6</v>
      </c>
      <c r="AB56" s="467">
        <v>11</v>
      </c>
      <c r="AC56" s="467">
        <v>10</v>
      </c>
      <c r="AD56" s="467">
        <v>8</v>
      </c>
      <c r="AE56" s="467">
        <v>5</v>
      </c>
      <c r="AF56" s="467">
        <v>16</v>
      </c>
      <c r="AG56" s="467">
        <v>10</v>
      </c>
      <c r="AH56" s="467">
        <v>11</v>
      </c>
      <c r="AI56" s="468">
        <v>8</v>
      </c>
      <c r="AJ56" s="786">
        <v>20</v>
      </c>
      <c r="AK56" s="467">
        <v>16</v>
      </c>
      <c r="AL56" s="467">
        <v>10</v>
      </c>
      <c r="AM56" s="467">
        <v>6</v>
      </c>
      <c r="AN56" s="467">
        <f t="shared" si="3"/>
        <v>32</v>
      </c>
      <c r="AO56" s="467">
        <f t="shared" si="3"/>
        <v>20</v>
      </c>
      <c r="AP56" s="467">
        <v>11</v>
      </c>
      <c r="AQ56" s="467">
        <v>3</v>
      </c>
      <c r="AR56" s="467">
        <v>19</v>
      </c>
      <c r="AS56" s="467">
        <v>15</v>
      </c>
      <c r="AT56" s="467">
        <v>13</v>
      </c>
      <c r="AU56" s="787">
        <v>9</v>
      </c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</row>
    <row r="57" spans="1:70" ht="13.5" thickBot="1" x14ac:dyDescent="0.25">
      <c r="A57" s="436" t="s">
        <v>937</v>
      </c>
      <c r="B57" s="798">
        <v>6</v>
      </c>
      <c r="C57" s="475">
        <v>4</v>
      </c>
      <c r="D57" s="478">
        <v>3</v>
      </c>
      <c r="E57" s="478">
        <v>3</v>
      </c>
      <c r="F57" s="478">
        <v>10</v>
      </c>
      <c r="G57" s="478">
        <v>8</v>
      </c>
      <c r="H57" s="478">
        <v>22</v>
      </c>
      <c r="I57" s="478">
        <v>19</v>
      </c>
      <c r="J57" s="478">
        <v>12</v>
      </c>
      <c r="K57" s="476">
        <v>10</v>
      </c>
      <c r="L57" s="476">
        <v>12</v>
      </c>
      <c r="M57" s="476">
        <v>11</v>
      </c>
      <c r="N57" s="476">
        <v>10</v>
      </c>
      <c r="O57" s="476">
        <v>7</v>
      </c>
      <c r="P57" s="476">
        <v>20</v>
      </c>
      <c r="Q57" s="476">
        <v>15</v>
      </c>
      <c r="R57" s="476">
        <v>15</v>
      </c>
      <c r="S57" s="476">
        <v>12</v>
      </c>
      <c r="T57" s="476">
        <v>3</v>
      </c>
      <c r="U57" s="476">
        <v>1</v>
      </c>
      <c r="V57" s="476">
        <v>13</v>
      </c>
      <c r="W57" s="476">
        <v>10</v>
      </c>
      <c r="X57" s="476">
        <v>10</v>
      </c>
      <c r="Y57" s="789">
        <v>6</v>
      </c>
      <c r="Z57" s="799">
        <v>9</v>
      </c>
      <c r="AA57" s="476">
        <v>9</v>
      </c>
      <c r="AB57" s="476">
        <v>3</v>
      </c>
      <c r="AC57" s="476">
        <v>3</v>
      </c>
      <c r="AD57" s="476">
        <v>14</v>
      </c>
      <c r="AE57" s="476">
        <v>12</v>
      </c>
      <c r="AF57" s="476">
        <v>9</v>
      </c>
      <c r="AG57" s="476">
        <v>9</v>
      </c>
      <c r="AH57" s="476">
        <v>1</v>
      </c>
      <c r="AI57" s="478">
        <v>1</v>
      </c>
      <c r="AJ57" s="799">
        <v>7</v>
      </c>
      <c r="AK57" s="476">
        <v>6</v>
      </c>
      <c r="AL57" s="476">
        <v>5</v>
      </c>
      <c r="AM57" s="476">
        <v>3</v>
      </c>
      <c r="AN57" s="476">
        <f t="shared" si="3"/>
        <v>8</v>
      </c>
      <c r="AO57" s="476">
        <f t="shared" si="3"/>
        <v>4</v>
      </c>
      <c r="AP57" s="476">
        <v>3</v>
      </c>
      <c r="AQ57" s="476">
        <v>1</v>
      </c>
      <c r="AR57" s="476">
        <v>3</v>
      </c>
      <c r="AS57" s="476">
        <v>1</v>
      </c>
      <c r="AT57" s="476">
        <v>2</v>
      </c>
      <c r="AU57" s="800">
        <v>2</v>
      </c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</row>
    <row r="58" spans="1:70" ht="13.5" thickBot="1" x14ac:dyDescent="0.25">
      <c r="A58" s="486" t="s">
        <v>491</v>
      </c>
      <c r="B58" s="801">
        <f t="shared" ref="B58:AG58" si="4">SUM(B38:B57)</f>
        <v>2055</v>
      </c>
      <c r="C58" s="487">
        <f t="shared" si="4"/>
        <v>550</v>
      </c>
      <c r="D58" s="489">
        <f t="shared" si="4"/>
        <v>2222</v>
      </c>
      <c r="E58" s="489">
        <f t="shared" si="4"/>
        <v>666</v>
      </c>
      <c r="F58" s="489">
        <f t="shared" si="4"/>
        <v>2404</v>
      </c>
      <c r="G58" s="489">
        <f t="shared" si="4"/>
        <v>675</v>
      </c>
      <c r="H58" s="489">
        <f t="shared" si="4"/>
        <v>2338</v>
      </c>
      <c r="I58" s="489">
        <f t="shared" si="4"/>
        <v>713</v>
      </c>
      <c r="J58" s="489">
        <f t="shared" si="4"/>
        <v>2462</v>
      </c>
      <c r="K58" s="488">
        <f t="shared" si="4"/>
        <v>658</v>
      </c>
      <c r="L58" s="488">
        <f t="shared" si="4"/>
        <v>2274</v>
      </c>
      <c r="M58" s="488">
        <f t="shared" si="4"/>
        <v>687</v>
      </c>
      <c r="N58" s="488">
        <f t="shared" si="4"/>
        <v>2033</v>
      </c>
      <c r="O58" s="488">
        <f t="shared" si="4"/>
        <v>609</v>
      </c>
      <c r="P58" s="488">
        <f t="shared" si="4"/>
        <v>2069</v>
      </c>
      <c r="Q58" s="488">
        <f t="shared" si="4"/>
        <v>710</v>
      </c>
      <c r="R58" s="488">
        <f t="shared" si="4"/>
        <v>1927</v>
      </c>
      <c r="S58" s="488">
        <f t="shared" si="4"/>
        <v>748</v>
      </c>
      <c r="T58" s="488">
        <f t="shared" si="4"/>
        <v>1828</v>
      </c>
      <c r="U58" s="488">
        <f t="shared" si="4"/>
        <v>646</v>
      </c>
      <c r="V58" s="488">
        <f t="shared" si="4"/>
        <v>1568</v>
      </c>
      <c r="W58" s="488">
        <f t="shared" si="4"/>
        <v>546</v>
      </c>
      <c r="X58" s="488">
        <f t="shared" si="4"/>
        <v>1560</v>
      </c>
      <c r="Y58" s="488">
        <f t="shared" si="4"/>
        <v>515</v>
      </c>
      <c r="Z58" s="489">
        <f t="shared" si="4"/>
        <v>1361</v>
      </c>
      <c r="AA58" s="488">
        <f t="shared" si="4"/>
        <v>425</v>
      </c>
      <c r="AB58" s="489">
        <f t="shared" si="4"/>
        <v>1077</v>
      </c>
      <c r="AC58" s="488">
        <f t="shared" si="4"/>
        <v>366</v>
      </c>
      <c r="AD58" s="488">
        <f t="shared" si="4"/>
        <v>861</v>
      </c>
      <c r="AE58" s="488">
        <f t="shared" si="4"/>
        <v>324</v>
      </c>
      <c r="AF58" s="489">
        <f t="shared" si="4"/>
        <v>944</v>
      </c>
      <c r="AG58" s="488">
        <f t="shared" si="4"/>
        <v>317</v>
      </c>
      <c r="AH58" s="489">
        <v>890</v>
      </c>
      <c r="AI58" s="489">
        <v>324</v>
      </c>
      <c r="AJ58" s="487">
        <f t="shared" ref="AJ58:AO58" si="5">SUM(AJ38:AJ57)</f>
        <v>854</v>
      </c>
      <c r="AK58" s="488">
        <f t="shared" si="5"/>
        <v>310</v>
      </c>
      <c r="AL58" s="489">
        <f t="shared" si="5"/>
        <v>923</v>
      </c>
      <c r="AM58" s="488">
        <f t="shared" si="5"/>
        <v>258</v>
      </c>
      <c r="AN58" s="489">
        <f t="shared" si="5"/>
        <v>1036</v>
      </c>
      <c r="AO58" s="488">
        <f t="shared" si="5"/>
        <v>306</v>
      </c>
      <c r="AP58" s="489">
        <f>SUM(AP38:AP57)</f>
        <v>703</v>
      </c>
      <c r="AQ58" s="488">
        <f>SUM(AQ38:AQ57)</f>
        <v>273</v>
      </c>
      <c r="AR58" s="489">
        <v>685</v>
      </c>
      <c r="AS58" s="488">
        <v>246</v>
      </c>
      <c r="AT58" s="489">
        <v>783</v>
      </c>
      <c r="AU58" s="802">
        <v>264</v>
      </c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</row>
    <row r="59" spans="1:7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810"/>
      <c r="AU59" s="526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</row>
    <row r="60" spans="1:70" x14ac:dyDescent="0.2">
      <c r="A60" s="803"/>
      <c r="B60" s="803"/>
      <c r="C60" s="803"/>
      <c r="D60" s="803"/>
      <c r="E60" s="803"/>
      <c r="F60" s="803"/>
      <c r="G60" s="803"/>
      <c r="H60" s="803"/>
      <c r="I60" s="803"/>
      <c r="J60" s="803"/>
      <c r="K60" s="803"/>
      <c r="L60" s="803"/>
      <c r="M60" s="803"/>
      <c r="N60" s="803"/>
      <c r="O60" s="803"/>
      <c r="P60" s="803"/>
      <c r="Q60" s="803"/>
      <c r="R60" s="803"/>
      <c r="S60" s="803"/>
      <c r="T60" s="803"/>
      <c r="U60" s="803"/>
      <c r="V60" s="803"/>
      <c r="W60" s="803"/>
      <c r="X60" s="803"/>
      <c r="Y60" s="803"/>
      <c r="Z60" s="803"/>
      <c r="AA60" s="803"/>
      <c r="AB60" s="803"/>
      <c r="AC60" s="803"/>
      <c r="AD60" s="803"/>
      <c r="AE60" s="803"/>
      <c r="AF60" s="803"/>
      <c r="AG60" s="803"/>
      <c r="AH60" s="803"/>
      <c r="AI60" s="803"/>
      <c r="AJ60" s="803"/>
      <c r="AK60" s="803"/>
      <c r="AL60" s="803"/>
      <c r="AM60" s="803"/>
      <c r="AN60" s="803"/>
      <c r="AO60" s="803"/>
      <c r="AP60" s="803"/>
      <c r="AQ60" s="803"/>
      <c r="AR60" s="803"/>
      <c r="AS60" s="803"/>
      <c r="AT60" s="803"/>
      <c r="AU60" s="803"/>
      <c r="AV60" s="803"/>
      <c r="AW60" s="803"/>
      <c r="AX60" s="803"/>
      <c r="AY60" s="803"/>
      <c r="AZ60" s="803"/>
      <c r="BA60" s="803"/>
      <c r="BB60" s="803"/>
    </row>
    <row r="61" spans="1:70" x14ac:dyDescent="0.2">
      <c r="A61" s="803"/>
      <c r="B61" s="803"/>
      <c r="C61" s="803"/>
      <c r="D61" s="803"/>
      <c r="E61" s="803"/>
      <c r="F61" s="803"/>
      <c r="G61" s="803"/>
      <c r="H61" s="803"/>
      <c r="I61" s="803"/>
      <c r="J61" s="803"/>
      <c r="K61" s="803"/>
      <c r="L61" s="803"/>
      <c r="M61" s="803"/>
      <c r="N61" s="803"/>
      <c r="O61" s="803"/>
      <c r="P61" s="803"/>
      <c r="Q61" s="803"/>
      <c r="R61" s="803"/>
      <c r="S61" s="803"/>
      <c r="T61" s="803"/>
      <c r="U61" s="803"/>
      <c r="V61" s="803"/>
      <c r="W61" s="803"/>
      <c r="X61" s="803"/>
      <c r="Y61" s="803"/>
      <c r="Z61" s="803"/>
      <c r="AA61" s="803"/>
      <c r="AB61" s="803"/>
      <c r="AC61" s="803"/>
      <c r="AD61" s="803"/>
      <c r="AE61" s="803"/>
      <c r="AF61" s="803"/>
      <c r="AG61" s="803"/>
      <c r="AH61" s="803"/>
      <c r="AI61" s="803"/>
      <c r="AJ61" s="803"/>
      <c r="AK61" s="803"/>
      <c r="AL61" s="803"/>
      <c r="AM61" s="803"/>
      <c r="AN61" s="803"/>
      <c r="AO61" s="803"/>
      <c r="AP61" s="803"/>
      <c r="AQ61" s="803"/>
      <c r="AR61" s="803"/>
      <c r="AS61" s="803"/>
      <c r="AT61" s="803"/>
      <c r="AU61" s="803"/>
      <c r="AV61" s="803"/>
      <c r="AW61" s="803"/>
      <c r="AX61" s="803"/>
      <c r="AY61" s="803"/>
      <c r="AZ61" s="803"/>
      <c r="BA61" s="803"/>
      <c r="BB61" s="803"/>
    </row>
    <row r="62" spans="1:70" x14ac:dyDescent="0.2">
      <c r="A62" s="803"/>
      <c r="B62" s="803"/>
      <c r="C62" s="803"/>
      <c r="D62" s="803"/>
      <c r="E62" s="803"/>
      <c r="F62" s="803"/>
      <c r="G62" s="803"/>
      <c r="H62" s="803"/>
      <c r="I62" s="803"/>
      <c r="J62" s="803"/>
      <c r="K62" s="803"/>
      <c r="L62" s="803"/>
      <c r="M62" s="803"/>
      <c r="N62" s="803"/>
      <c r="O62" s="803"/>
      <c r="P62" s="803"/>
      <c r="Q62" s="803"/>
      <c r="R62" s="803"/>
      <c r="S62" s="803"/>
      <c r="T62" s="803"/>
      <c r="U62" s="803"/>
      <c r="V62" s="803"/>
      <c r="W62" s="803"/>
      <c r="X62" s="803"/>
      <c r="Y62" s="803"/>
      <c r="Z62" s="803"/>
      <c r="AA62" s="803"/>
      <c r="AB62" s="803"/>
      <c r="AC62" s="803"/>
      <c r="AD62" s="803"/>
      <c r="AE62" s="803"/>
      <c r="AF62" s="803"/>
      <c r="AG62" s="803"/>
      <c r="AH62" s="803"/>
      <c r="AI62" s="803"/>
      <c r="AJ62" s="803"/>
      <c r="AK62" s="803"/>
      <c r="AL62" s="803"/>
      <c r="AM62" s="803"/>
      <c r="AN62" s="803"/>
      <c r="AO62" s="803"/>
      <c r="AP62" s="803"/>
      <c r="AQ62" s="803"/>
      <c r="AR62" s="803"/>
      <c r="AS62" s="803"/>
      <c r="AT62" s="803"/>
      <c r="AU62" s="803"/>
      <c r="AV62" s="803"/>
      <c r="AW62" s="803"/>
      <c r="AX62" s="803"/>
      <c r="AY62" s="803"/>
      <c r="AZ62" s="803"/>
      <c r="BA62" s="803"/>
      <c r="BB62" s="803"/>
    </row>
    <row r="63" spans="1:70" x14ac:dyDescent="0.2">
      <c r="A63" s="803"/>
      <c r="B63" s="803"/>
      <c r="C63" s="803"/>
      <c r="D63" s="803"/>
      <c r="E63" s="803"/>
      <c r="F63" s="803"/>
      <c r="G63" s="803"/>
      <c r="H63" s="803"/>
      <c r="I63" s="803"/>
      <c r="J63" s="803"/>
      <c r="K63" s="803"/>
      <c r="L63" s="803"/>
      <c r="M63" s="803"/>
      <c r="N63" s="803"/>
      <c r="O63" s="803"/>
      <c r="P63" s="803"/>
      <c r="Q63" s="803"/>
      <c r="R63" s="803"/>
      <c r="S63" s="803"/>
      <c r="T63" s="803"/>
      <c r="U63" s="803"/>
      <c r="V63" s="803"/>
      <c r="W63" s="803"/>
      <c r="X63" s="803"/>
      <c r="Y63" s="803"/>
      <c r="Z63" s="803"/>
      <c r="AA63" s="803"/>
      <c r="AB63" s="803"/>
      <c r="AC63" s="803"/>
      <c r="AD63" s="803"/>
      <c r="AE63" s="803"/>
      <c r="AF63" s="803"/>
      <c r="AG63" s="803"/>
      <c r="AH63" s="803"/>
      <c r="AI63" s="803"/>
      <c r="AJ63" s="803"/>
      <c r="AK63" s="803"/>
      <c r="AL63" s="803"/>
      <c r="AM63" s="803"/>
      <c r="AN63" s="803"/>
      <c r="AO63" s="803"/>
      <c r="AP63" s="803"/>
      <c r="AQ63" s="803"/>
      <c r="AR63" s="803"/>
      <c r="AS63" s="803"/>
      <c r="AT63" s="803"/>
      <c r="AU63" s="803"/>
      <c r="AV63" s="803"/>
      <c r="AW63" s="803"/>
      <c r="AX63" s="803"/>
      <c r="AY63" s="803"/>
      <c r="AZ63" s="803"/>
      <c r="BA63" s="803"/>
      <c r="BB63" s="803"/>
    </row>
    <row r="64" spans="1:70" x14ac:dyDescent="0.2">
      <c r="A64" s="803"/>
      <c r="B64" s="803"/>
      <c r="C64" s="803"/>
      <c r="D64" s="803"/>
      <c r="E64" s="803"/>
      <c r="F64" s="803"/>
      <c r="G64" s="803"/>
      <c r="H64" s="803"/>
      <c r="I64" s="803"/>
      <c r="J64" s="803"/>
      <c r="K64" s="803"/>
      <c r="L64" s="803"/>
      <c r="M64" s="803"/>
      <c r="N64" s="803"/>
      <c r="O64" s="803"/>
      <c r="P64" s="803"/>
      <c r="Q64" s="803"/>
      <c r="R64" s="803"/>
      <c r="S64" s="803"/>
      <c r="T64" s="803"/>
      <c r="U64" s="803"/>
      <c r="V64" s="803"/>
      <c r="W64" s="803"/>
      <c r="X64" s="803"/>
      <c r="Y64" s="803"/>
      <c r="Z64" s="803"/>
      <c r="AA64" s="803"/>
      <c r="AB64" s="803"/>
      <c r="AC64" s="803"/>
      <c r="AD64" s="803"/>
      <c r="AE64" s="803"/>
      <c r="AF64" s="803"/>
      <c r="AG64" s="803"/>
      <c r="AH64" s="803"/>
      <c r="AI64" s="803"/>
      <c r="AJ64" s="803"/>
      <c r="AK64" s="803"/>
      <c r="AL64" s="803"/>
      <c r="AM64" s="803"/>
      <c r="AN64" s="803"/>
      <c r="AO64" s="803"/>
      <c r="AP64" s="803"/>
      <c r="AQ64" s="803"/>
      <c r="AR64" s="803"/>
      <c r="AS64" s="803"/>
      <c r="AT64" s="803"/>
      <c r="AU64" s="803"/>
      <c r="AV64" s="803"/>
      <c r="AW64" s="803"/>
      <c r="AX64" s="803"/>
      <c r="AY64" s="803"/>
      <c r="AZ64" s="803"/>
      <c r="BA64" s="803"/>
      <c r="BB64" s="803"/>
    </row>
    <row r="65" spans="1:47" x14ac:dyDescent="0.2">
      <c r="A65" s="803"/>
      <c r="B65" s="803"/>
      <c r="C65" s="803"/>
      <c r="D65" s="803"/>
      <c r="E65" s="803"/>
      <c r="F65" s="803"/>
      <c r="G65" s="803"/>
      <c r="H65" s="803"/>
      <c r="I65" s="803"/>
      <c r="J65" s="803"/>
      <c r="K65" s="803"/>
      <c r="L65" s="803"/>
      <c r="AJ65" s="803"/>
      <c r="AK65" s="803"/>
      <c r="AL65" s="803"/>
      <c r="AM65" s="803"/>
      <c r="AN65" s="803"/>
      <c r="AO65" s="803"/>
      <c r="AP65" s="803"/>
      <c r="AQ65" s="803"/>
      <c r="AR65" s="803"/>
      <c r="AS65" s="803"/>
      <c r="AT65" s="803"/>
      <c r="AU65" s="803"/>
    </row>
    <row r="66" spans="1:47" x14ac:dyDescent="0.2">
      <c r="A66" s="803"/>
      <c r="B66" s="803"/>
      <c r="C66" s="803"/>
      <c r="D66" s="803"/>
      <c r="E66" s="803"/>
      <c r="F66" s="803"/>
      <c r="G66" s="803"/>
      <c r="H66" s="803"/>
      <c r="I66" s="803"/>
      <c r="J66" s="803"/>
      <c r="K66" s="803"/>
      <c r="L66" s="803"/>
      <c r="AJ66" s="803"/>
      <c r="AK66" s="803"/>
      <c r="AL66" s="803"/>
      <c r="AM66" s="803"/>
      <c r="AN66" s="803"/>
      <c r="AO66" s="803"/>
      <c r="AP66" s="803"/>
      <c r="AQ66" s="803"/>
      <c r="AR66" s="803"/>
      <c r="AS66" s="803"/>
      <c r="AT66" s="803"/>
      <c r="AU66" s="803"/>
    </row>
    <row r="67" spans="1:47" x14ac:dyDescent="0.2">
      <c r="A67" s="803"/>
      <c r="B67" s="803"/>
      <c r="C67" s="803"/>
      <c r="D67" s="803"/>
      <c r="E67" s="803"/>
      <c r="F67" s="803"/>
      <c r="G67" s="803"/>
      <c r="H67" s="803"/>
      <c r="I67" s="803"/>
      <c r="J67" s="803"/>
      <c r="K67" s="803"/>
      <c r="L67" s="803"/>
      <c r="AJ67" s="803"/>
      <c r="AK67" s="803"/>
      <c r="AL67" s="803"/>
      <c r="AM67" s="803"/>
      <c r="AN67" s="803"/>
      <c r="AO67" s="803"/>
      <c r="AP67" s="803"/>
      <c r="AQ67" s="803"/>
      <c r="AR67" s="803"/>
      <c r="AS67" s="803"/>
      <c r="AT67" s="803"/>
      <c r="AU67" s="803"/>
    </row>
    <row r="68" spans="1:47" x14ac:dyDescent="0.2">
      <c r="A68" s="803"/>
      <c r="B68" s="803"/>
      <c r="C68" s="803"/>
      <c r="D68" s="803"/>
      <c r="E68" s="803"/>
      <c r="F68" s="803"/>
      <c r="G68" s="803"/>
      <c r="H68" s="803"/>
      <c r="I68" s="803"/>
      <c r="J68" s="803"/>
      <c r="K68" s="803"/>
      <c r="L68" s="803"/>
      <c r="AJ68" s="803"/>
      <c r="AK68" s="803"/>
      <c r="AL68" s="803"/>
      <c r="AM68" s="803"/>
      <c r="AN68" s="803"/>
      <c r="AO68" s="803"/>
      <c r="AP68" s="803"/>
      <c r="AQ68" s="803"/>
      <c r="AR68" s="803"/>
      <c r="AS68" s="803"/>
      <c r="AT68" s="803"/>
      <c r="AU68" s="803"/>
    </row>
    <row r="69" spans="1:47" x14ac:dyDescent="0.2">
      <c r="A69" s="803"/>
      <c r="B69" s="803"/>
      <c r="C69" s="803"/>
      <c r="D69" s="803"/>
      <c r="E69" s="803"/>
      <c r="F69" s="803"/>
      <c r="G69" s="803"/>
      <c r="H69" s="803"/>
      <c r="I69" s="803"/>
      <c r="J69" s="803"/>
      <c r="K69" s="803"/>
      <c r="L69" s="803"/>
      <c r="AJ69" s="803"/>
      <c r="AK69" s="803"/>
      <c r="AL69" s="803"/>
      <c r="AM69" s="803"/>
      <c r="AN69" s="803"/>
      <c r="AO69" s="803"/>
      <c r="AP69" s="803"/>
      <c r="AQ69" s="803"/>
      <c r="AR69" s="803"/>
      <c r="AS69" s="803"/>
      <c r="AT69" s="803"/>
      <c r="AU69" s="803"/>
    </row>
    <row r="70" spans="1:47" x14ac:dyDescent="0.2">
      <c r="A70" s="803"/>
      <c r="B70" s="803"/>
      <c r="C70" s="803"/>
      <c r="D70" s="803"/>
      <c r="E70" s="803"/>
      <c r="F70" s="803"/>
      <c r="G70" s="803"/>
      <c r="H70" s="803"/>
      <c r="I70" s="803"/>
      <c r="J70" s="803"/>
      <c r="K70" s="803"/>
      <c r="L70" s="803"/>
      <c r="AJ70" s="803"/>
      <c r="AK70" s="803"/>
      <c r="AL70" s="803"/>
      <c r="AM70" s="803"/>
      <c r="AN70" s="803"/>
      <c r="AO70" s="803"/>
      <c r="AP70" s="803"/>
      <c r="AQ70" s="803"/>
      <c r="AR70" s="803"/>
      <c r="AS70" s="803"/>
      <c r="AT70" s="803"/>
      <c r="AU70" s="803"/>
    </row>
    <row r="71" spans="1:47" x14ac:dyDescent="0.2">
      <c r="A71" s="803"/>
      <c r="B71" s="803"/>
      <c r="C71" s="803"/>
      <c r="D71" s="803"/>
      <c r="E71" s="803"/>
      <c r="F71" s="803"/>
      <c r="G71" s="803"/>
      <c r="H71" s="803"/>
      <c r="I71" s="803"/>
      <c r="J71" s="803"/>
      <c r="K71" s="803"/>
      <c r="L71" s="803"/>
      <c r="AJ71" s="803"/>
      <c r="AK71" s="803"/>
      <c r="AL71" s="803"/>
      <c r="AM71" s="803"/>
      <c r="AN71" s="803"/>
      <c r="AO71" s="803"/>
      <c r="AP71" s="803"/>
      <c r="AQ71" s="803"/>
      <c r="AR71" s="803"/>
      <c r="AS71" s="803"/>
      <c r="AT71" s="803"/>
      <c r="AU71" s="803"/>
    </row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</sheetData>
  <mergeCells count="50">
    <mergeCell ref="N36:O36"/>
    <mergeCell ref="P36:Q36"/>
    <mergeCell ref="R36:S36"/>
    <mergeCell ref="T36:U36"/>
    <mergeCell ref="AT36:AU36"/>
    <mergeCell ref="X36:Y36"/>
    <mergeCell ref="Z36:AA36"/>
    <mergeCell ref="AB36:AC36"/>
    <mergeCell ref="AD36:AE36"/>
    <mergeCell ref="AF36:AG36"/>
    <mergeCell ref="AH36:AI36"/>
    <mergeCell ref="AJ36:AK36"/>
    <mergeCell ref="AL36:AM36"/>
    <mergeCell ref="AN36:AO36"/>
    <mergeCell ref="AP36:AQ36"/>
    <mergeCell ref="AR36:AS36"/>
    <mergeCell ref="A35:A37"/>
    <mergeCell ref="B36:C36"/>
    <mergeCell ref="D36:E36"/>
    <mergeCell ref="F36:G36"/>
    <mergeCell ref="H36:I36"/>
    <mergeCell ref="J36:K36"/>
    <mergeCell ref="AD5:AE5"/>
    <mergeCell ref="AF5:AG5"/>
    <mergeCell ref="AH5:AI5"/>
    <mergeCell ref="AJ5:AK5"/>
    <mergeCell ref="R5:S5"/>
    <mergeCell ref="T5:U5"/>
    <mergeCell ref="V5:W5"/>
    <mergeCell ref="X5:Y5"/>
    <mergeCell ref="Z5:AA5"/>
    <mergeCell ref="AB5:AC5"/>
    <mergeCell ref="V36:W36"/>
    <mergeCell ref="AH33:BF33"/>
    <mergeCell ref="AL5:AM5"/>
    <mergeCell ref="AN5:AO5"/>
    <mergeCell ref="L36:M36"/>
    <mergeCell ref="A4:A6"/>
    <mergeCell ref="Z4:AU4"/>
    <mergeCell ref="B5:C5"/>
    <mergeCell ref="D5:E5"/>
    <mergeCell ref="F5:G5"/>
    <mergeCell ref="H5:I5"/>
    <mergeCell ref="J5:K5"/>
    <mergeCell ref="L5:M5"/>
    <mergeCell ref="N5:O5"/>
    <mergeCell ref="P5:Q5"/>
    <mergeCell ref="AP5:AQ5"/>
    <mergeCell ref="AR5:AS5"/>
    <mergeCell ref="AT5:AU5"/>
  </mergeCells>
  <printOptions horizontalCentered="1"/>
  <pageMargins left="0.74803149606299213" right="0.74803149606299213" top="0.62992125984251968" bottom="0.62992125984251968" header="0.51181102362204722" footer="0.51181102362204722"/>
  <pageSetup paperSize="9" scale="89" firstPageNumber="18" orientation="landscape" useFirstPageNumber="1" r:id="rId1"/>
  <headerFooter alignWithMargins="0">
    <oddHeader>&amp;R&amp;[18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76"/>
  <sheetViews>
    <sheetView topLeftCell="A39" workbookViewId="0">
      <selection activeCell="G79" sqref="G79"/>
    </sheetView>
  </sheetViews>
  <sheetFormatPr defaultColWidth="10.28515625" defaultRowHeight="15.75" x14ac:dyDescent="0.25"/>
  <cols>
    <col min="1" max="1" width="3.7109375" style="885" customWidth="1"/>
    <col min="2" max="2" width="8.28515625" style="885" customWidth="1"/>
    <col min="3" max="3" width="6.7109375" style="885" customWidth="1"/>
    <col min="4" max="5" width="6.28515625" style="885" customWidth="1"/>
    <col min="6" max="15" width="5.85546875" style="885" customWidth="1"/>
    <col min="16" max="16" width="6.5703125" style="885" customWidth="1"/>
    <col min="17" max="23" width="5.85546875" style="885" customWidth="1"/>
    <col min="24" max="24" width="7.5703125" style="885" customWidth="1"/>
    <col min="25" max="256" width="10.28515625" style="885"/>
    <col min="257" max="257" width="3.7109375" style="885" customWidth="1"/>
    <col min="258" max="258" width="8.28515625" style="885" customWidth="1"/>
    <col min="259" max="259" width="6.7109375" style="885" customWidth="1"/>
    <col min="260" max="261" width="6.28515625" style="885" customWidth="1"/>
    <col min="262" max="271" width="5.85546875" style="885" customWidth="1"/>
    <col min="272" max="272" width="6.5703125" style="885" customWidth="1"/>
    <col min="273" max="279" width="5.85546875" style="885" customWidth="1"/>
    <col min="280" max="280" width="7.5703125" style="885" customWidth="1"/>
    <col min="281" max="512" width="10.28515625" style="885"/>
    <col min="513" max="513" width="3.7109375" style="885" customWidth="1"/>
    <col min="514" max="514" width="8.28515625" style="885" customWidth="1"/>
    <col min="515" max="515" width="6.7109375" style="885" customWidth="1"/>
    <col min="516" max="517" width="6.28515625" style="885" customWidth="1"/>
    <col min="518" max="527" width="5.85546875" style="885" customWidth="1"/>
    <col min="528" max="528" width="6.5703125" style="885" customWidth="1"/>
    <col min="529" max="535" width="5.85546875" style="885" customWidth="1"/>
    <col min="536" max="536" width="7.5703125" style="885" customWidth="1"/>
    <col min="537" max="768" width="10.28515625" style="885"/>
    <col min="769" max="769" width="3.7109375" style="885" customWidth="1"/>
    <col min="770" max="770" width="8.28515625" style="885" customWidth="1"/>
    <col min="771" max="771" width="6.7109375" style="885" customWidth="1"/>
    <col min="772" max="773" width="6.28515625" style="885" customWidth="1"/>
    <col min="774" max="783" width="5.85546875" style="885" customWidth="1"/>
    <col min="784" max="784" width="6.5703125" style="885" customWidth="1"/>
    <col min="785" max="791" width="5.85546875" style="885" customWidth="1"/>
    <col min="792" max="792" width="7.5703125" style="885" customWidth="1"/>
    <col min="793" max="1024" width="10.28515625" style="885"/>
    <col min="1025" max="1025" width="3.7109375" style="885" customWidth="1"/>
    <col min="1026" max="1026" width="8.28515625" style="885" customWidth="1"/>
    <col min="1027" max="1027" width="6.7109375" style="885" customWidth="1"/>
    <col min="1028" max="1029" width="6.28515625" style="885" customWidth="1"/>
    <col min="1030" max="1039" width="5.85546875" style="885" customWidth="1"/>
    <col min="1040" max="1040" width="6.5703125" style="885" customWidth="1"/>
    <col min="1041" max="1047" width="5.85546875" style="885" customWidth="1"/>
    <col min="1048" max="1048" width="7.5703125" style="885" customWidth="1"/>
    <col min="1049" max="1280" width="10.28515625" style="885"/>
    <col min="1281" max="1281" width="3.7109375" style="885" customWidth="1"/>
    <col min="1282" max="1282" width="8.28515625" style="885" customWidth="1"/>
    <col min="1283" max="1283" width="6.7109375" style="885" customWidth="1"/>
    <col min="1284" max="1285" width="6.28515625" style="885" customWidth="1"/>
    <col min="1286" max="1295" width="5.85546875" style="885" customWidth="1"/>
    <col min="1296" max="1296" width="6.5703125" style="885" customWidth="1"/>
    <col min="1297" max="1303" width="5.85546875" style="885" customWidth="1"/>
    <col min="1304" max="1304" width="7.5703125" style="885" customWidth="1"/>
    <col min="1305" max="1536" width="10.28515625" style="885"/>
    <col min="1537" max="1537" width="3.7109375" style="885" customWidth="1"/>
    <col min="1538" max="1538" width="8.28515625" style="885" customWidth="1"/>
    <col min="1539" max="1539" width="6.7109375" style="885" customWidth="1"/>
    <col min="1540" max="1541" width="6.28515625" style="885" customWidth="1"/>
    <col min="1542" max="1551" width="5.85546875" style="885" customWidth="1"/>
    <col min="1552" max="1552" width="6.5703125" style="885" customWidth="1"/>
    <col min="1553" max="1559" width="5.85546875" style="885" customWidth="1"/>
    <col min="1560" max="1560" width="7.5703125" style="885" customWidth="1"/>
    <col min="1561" max="1792" width="10.28515625" style="885"/>
    <col min="1793" max="1793" width="3.7109375" style="885" customWidth="1"/>
    <col min="1794" max="1794" width="8.28515625" style="885" customWidth="1"/>
    <col min="1795" max="1795" width="6.7109375" style="885" customWidth="1"/>
    <col min="1796" max="1797" width="6.28515625" style="885" customWidth="1"/>
    <col min="1798" max="1807" width="5.85546875" style="885" customWidth="1"/>
    <col min="1808" max="1808" width="6.5703125" style="885" customWidth="1"/>
    <col min="1809" max="1815" width="5.85546875" style="885" customWidth="1"/>
    <col min="1816" max="1816" width="7.5703125" style="885" customWidth="1"/>
    <col min="1817" max="2048" width="10.28515625" style="885"/>
    <col min="2049" max="2049" width="3.7109375" style="885" customWidth="1"/>
    <col min="2050" max="2050" width="8.28515625" style="885" customWidth="1"/>
    <col min="2051" max="2051" width="6.7109375" style="885" customWidth="1"/>
    <col min="2052" max="2053" width="6.28515625" style="885" customWidth="1"/>
    <col min="2054" max="2063" width="5.85546875" style="885" customWidth="1"/>
    <col min="2064" max="2064" width="6.5703125" style="885" customWidth="1"/>
    <col min="2065" max="2071" width="5.85546875" style="885" customWidth="1"/>
    <col min="2072" max="2072" width="7.5703125" style="885" customWidth="1"/>
    <col min="2073" max="2304" width="10.28515625" style="885"/>
    <col min="2305" max="2305" width="3.7109375" style="885" customWidth="1"/>
    <col min="2306" max="2306" width="8.28515625" style="885" customWidth="1"/>
    <col min="2307" max="2307" width="6.7109375" style="885" customWidth="1"/>
    <col min="2308" max="2309" width="6.28515625" style="885" customWidth="1"/>
    <col min="2310" max="2319" width="5.85546875" style="885" customWidth="1"/>
    <col min="2320" max="2320" width="6.5703125" style="885" customWidth="1"/>
    <col min="2321" max="2327" width="5.85546875" style="885" customWidth="1"/>
    <col min="2328" max="2328" width="7.5703125" style="885" customWidth="1"/>
    <col min="2329" max="2560" width="10.28515625" style="885"/>
    <col min="2561" max="2561" width="3.7109375" style="885" customWidth="1"/>
    <col min="2562" max="2562" width="8.28515625" style="885" customWidth="1"/>
    <col min="2563" max="2563" width="6.7109375" style="885" customWidth="1"/>
    <col min="2564" max="2565" width="6.28515625" style="885" customWidth="1"/>
    <col min="2566" max="2575" width="5.85546875" style="885" customWidth="1"/>
    <col min="2576" max="2576" width="6.5703125" style="885" customWidth="1"/>
    <col min="2577" max="2583" width="5.85546875" style="885" customWidth="1"/>
    <col min="2584" max="2584" width="7.5703125" style="885" customWidth="1"/>
    <col min="2585" max="2816" width="10.28515625" style="885"/>
    <col min="2817" max="2817" width="3.7109375" style="885" customWidth="1"/>
    <col min="2818" max="2818" width="8.28515625" style="885" customWidth="1"/>
    <col min="2819" max="2819" width="6.7109375" style="885" customWidth="1"/>
    <col min="2820" max="2821" width="6.28515625" style="885" customWidth="1"/>
    <col min="2822" max="2831" width="5.85546875" style="885" customWidth="1"/>
    <col min="2832" max="2832" width="6.5703125" style="885" customWidth="1"/>
    <col min="2833" max="2839" width="5.85546875" style="885" customWidth="1"/>
    <col min="2840" max="2840" width="7.5703125" style="885" customWidth="1"/>
    <col min="2841" max="3072" width="10.28515625" style="885"/>
    <col min="3073" max="3073" width="3.7109375" style="885" customWidth="1"/>
    <col min="3074" max="3074" width="8.28515625" style="885" customWidth="1"/>
    <col min="3075" max="3075" width="6.7109375" style="885" customWidth="1"/>
    <col min="3076" max="3077" width="6.28515625" style="885" customWidth="1"/>
    <col min="3078" max="3087" width="5.85546875" style="885" customWidth="1"/>
    <col min="3088" max="3088" width="6.5703125" style="885" customWidth="1"/>
    <col min="3089" max="3095" width="5.85546875" style="885" customWidth="1"/>
    <col min="3096" max="3096" width="7.5703125" style="885" customWidth="1"/>
    <col min="3097" max="3328" width="10.28515625" style="885"/>
    <col min="3329" max="3329" width="3.7109375" style="885" customWidth="1"/>
    <col min="3330" max="3330" width="8.28515625" style="885" customWidth="1"/>
    <col min="3331" max="3331" width="6.7109375" style="885" customWidth="1"/>
    <col min="3332" max="3333" width="6.28515625" style="885" customWidth="1"/>
    <col min="3334" max="3343" width="5.85546875" style="885" customWidth="1"/>
    <col min="3344" max="3344" width="6.5703125" style="885" customWidth="1"/>
    <col min="3345" max="3351" width="5.85546875" style="885" customWidth="1"/>
    <col min="3352" max="3352" width="7.5703125" style="885" customWidth="1"/>
    <col min="3353" max="3584" width="10.28515625" style="885"/>
    <col min="3585" max="3585" width="3.7109375" style="885" customWidth="1"/>
    <col min="3586" max="3586" width="8.28515625" style="885" customWidth="1"/>
    <col min="3587" max="3587" width="6.7109375" style="885" customWidth="1"/>
    <col min="3588" max="3589" width="6.28515625" style="885" customWidth="1"/>
    <col min="3590" max="3599" width="5.85546875" style="885" customWidth="1"/>
    <col min="3600" max="3600" width="6.5703125" style="885" customWidth="1"/>
    <col min="3601" max="3607" width="5.85546875" style="885" customWidth="1"/>
    <col min="3608" max="3608" width="7.5703125" style="885" customWidth="1"/>
    <col min="3609" max="3840" width="10.28515625" style="885"/>
    <col min="3841" max="3841" width="3.7109375" style="885" customWidth="1"/>
    <col min="3842" max="3842" width="8.28515625" style="885" customWidth="1"/>
    <col min="3843" max="3843" width="6.7109375" style="885" customWidth="1"/>
    <col min="3844" max="3845" width="6.28515625" style="885" customWidth="1"/>
    <col min="3846" max="3855" width="5.85546875" style="885" customWidth="1"/>
    <col min="3856" max="3856" width="6.5703125" style="885" customWidth="1"/>
    <col min="3857" max="3863" width="5.85546875" style="885" customWidth="1"/>
    <col min="3864" max="3864" width="7.5703125" style="885" customWidth="1"/>
    <col min="3865" max="4096" width="10.28515625" style="885"/>
    <col min="4097" max="4097" width="3.7109375" style="885" customWidth="1"/>
    <col min="4098" max="4098" width="8.28515625" style="885" customWidth="1"/>
    <col min="4099" max="4099" width="6.7109375" style="885" customWidth="1"/>
    <col min="4100" max="4101" width="6.28515625" style="885" customWidth="1"/>
    <col min="4102" max="4111" width="5.85546875" style="885" customWidth="1"/>
    <col min="4112" max="4112" width="6.5703125" style="885" customWidth="1"/>
    <col min="4113" max="4119" width="5.85546875" style="885" customWidth="1"/>
    <col min="4120" max="4120" width="7.5703125" style="885" customWidth="1"/>
    <col min="4121" max="4352" width="10.28515625" style="885"/>
    <col min="4353" max="4353" width="3.7109375" style="885" customWidth="1"/>
    <col min="4354" max="4354" width="8.28515625" style="885" customWidth="1"/>
    <col min="4355" max="4355" width="6.7109375" style="885" customWidth="1"/>
    <col min="4356" max="4357" width="6.28515625" style="885" customWidth="1"/>
    <col min="4358" max="4367" width="5.85546875" style="885" customWidth="1"/>
    <col min="4368" max="4368" width="6.5703125" style="885" customWidth="1"/>
    <col min="4369" max="4375" width="5.85546875" style="885" customWidth="1"/>
    <col min="4376" max="4376" width="7.5703125" style="885" customWidth="1"/>
    <col min="4377" max="4608" width="10.28515625" style="885"/>
    <col min="4609" max="4609" width="3.7109375" style="885" customWidth="1"/>
    <col min="4610" max="4610" width="8.28515625" style="885" customWidth="1"/>
    <col min="4611" max="4611" width="6.7109375" style="885" customWidth="1"/>
    <col min="4612" max="4613" width="6.28515625" style="885" customWidth="1"/>
    <col min="4614" max="4623" width="5.85546875" style="885" customWidth="1"/>
    <col min="4624" max="4624" width="6.5703125" style="885" customWidth="1"/>
    <col min="4625" max="4631" width="5.85546875" style="885" customWidth="1"/>
    <col min="4632" max="4632" width="7.5703125" style="885" customWidth="1"/>
    <col min="4633" max="4864" width="10.28515625" style="885"/>
    <col min="4865" max="4865" width="3.7109375" style="885" customWidth="1"/>
    <col min="4866" max="4866" width="8.28515625" style="885" customWidth="1"/>
    <col min="4867" max="4867" width="6.7109375" style="885" customWidth="1"/>
    <col min="4868" max="4869" width="6.28515625" style="885" customWidth="1"/>
    <col min="4870" max="4879" width="5.85546875" style="885" customWidth="1"/>
    <col min="4880" max="4880" width="6.5703125" style="885" customWidth="1"/>
    <col min="4881" max="4887" width="5.85546875" style="885" customWidth="1"/>
    <col min="4888" max="4888" width="7.5703125" style="885" customWidth="1"/>
    <col min="4889" max="5120" width="10.28515625" style="885"/>
    <col min="5121" max="5121" width="3.7109375" style="885" customWidth="1"/>
    <col min="5122" max="5122" width="8.28515625" style="885" customWidth="1"/>
    <col min="5123" max="5123" width="6.7109375" style="885" customWidth="1"/>
    <col min="5124" max="5125" width="6.28515625" style="885" customWidth="1"/>
    <col min="5126" max="5135" width="5.85546875" style="885" customWidth="1"/>
    <col min="5136" max="5136" width="6.5703125" style="885" customWidth="1"/>
    <col min="5137" max="5143" width="5.85546875" style="885" customWidth="1"/>
    <col min="5144" max="5144" width="7.5703125" style="885" customWidth="1"/>
    <col min="5145" max="5376" width="10.28515625" style="885"/>
    <col min="5377" max="5377" width="3.7109375" style="885" customWidth="1"/>
    <col min="5378" max="5378" width="8.28515625" style="885" customWidth="1"/>
    <col min="5379" max="5379" width="6.7109375" style="885" customWidth="1"/>
    <col min="5380" max="5381" width="6.28515625" style="885" customWidth="1"/>
    <col min="5382" max="5391" width="5.85546875" style="885" customWidth="1"/>
    <col min="5392" max="5392" width="6.5703125" style="885" customWidth="1"/>
    <col min="5393" max="5399" width="5.85546875" style="885" customWidth="1"/>
    <col min="5400" max="5400" width="7.5703125" style="885" customWidth="1"/>
    <col min="5401" max="5632" width="10.28515625" style="885"/>
    <col min="5633" max="5633" width="3.7109375" style="885" customWidth="1"/>
    <col min="5634" max="5634" width="8.28515625" style="885" customWidth="1"/>
    <col min="5635" max="5635" width="6.7109375" style="885" customWidth="1"/>
    <col min="5636" max="5637" width="6.28515625" style="885" customWidth="1"/>
    <col min="5638" max="5647" width="5.85546875" style="885" customWidth="1"/>
    <col min="5648" max="5648" width="6.5703125" style="885" customWidth="1"/>
    <col min="5649" max="5655" width="5.85546875" style="885" customWidth="1"/>
    <col min="5656" max="5656" width="7.5703125" style="885" customWidth="1"/>
    <col min="5657" max="5888" width="10.28515625" style="885"/>
    <col min="5889" max="5889" width="3.7109375" style="885" customWidth="1"/>
    <col min="5890" max="5890" width="8.28515625" style="885" customWidth="1"/>
    <col min="5891" max="5891" width="6.7109375" style="885" customWidth="1"/>
    <col min="5892" max="5893" width="6.28515625" style="885" customWidth="1"/>
    <col min="5894" max="5903" width="5.85546875" style="885" customWidth="1"/>
    <col min="5904" max="5904" width="6.5703125" style="885" customWidth="1"/>
    <col min="5905" max="5911" width="5.85546875" style="885" customWidth="1"/>
    <col min="5912" max="5912" width="7.5703125" style="885" customWidth="1"/>
    <col min="5913" max="6144" width="10.28515625" style="885"/>
    <col min="6145" max="6145" width="3.7109375" style="885" customWidth="1"/>
    <col min="6146" max="6146" width="8.28515625" style="885" customWidth="1"/>
    <col min="6147" max="6147" width="6.7109375" style="885" customWidth="1"/>
    <col min="6148" max="6149" width="6.28515625" style="885" customWidth="1"/>
    <col min="6150" max="6159" width="5.85546875" style="885" customWidth="1"/>
    <col min="6160" max="6160" width="6.5703125" style="885" customWidth="1"/>
    <col min="6161" max="6167" width="5.85546875" style="885" customWidth="1"/>
    <col min="6168" max="6168" width="7.5703125" style="885" customWidth="1"/>
    <col min="6169" max="6400" width="10.28515625" style="885"/>
    <col min="6401" max="6401" width="3.7109375" style="885" customWidth="1"/>
    <col min="6402" max="6402" width="8.28515625" style="885" customWidth="1"/>
    <col min="6403" max="6403" width="6.7109375" style="885" customWidth="1"/>
    <col min="6404" max="6405" width="6.28515625" style="885" customWidth="1"/>
    <col min="6406" max="6415" width="5.85546875" style="885" customWidth="1"/>
    <col min="6416" max="6416" width="6.5703125" style="885" customWidth="1"/>
    <col min="6417" max="6423" width="5.85546875" style="885" customWidth="1"/>
    <col min="6424" max="6424" width="7.5703125" style="885" customWidth="1"/>
    <col min="6425" max="6656" width="10.28515625" style="885"/>
    <col min="6657" max="6657" width="3.7109375" style="885" customWidth="1"/>
    <col min="6658" max="6658" width="8.28515625" style="885" customWidth="1"/>
    <col min="6659" max="6659" width="6.7109375" style="885" customWidth="1"/>
    <col min="6660" max="6661" width="6.28515625" style="885" customWidth="1"/>
    <col min="6662" max="6671" width="5.85546875" style="885" customWidth="1"/>
    <col min="6672" max="6672" width="6.5703125" style="885" customWidth="1"/>
    <col min="6673" max="6679" width="5.85546875" style="885" customWidth="1"/>
    <col min="6680" max="6680" width="7.5703125" style="885" customWidth="1"/>
    <col min="6681" max="6912" width="10.28515625" style="885"/>
    <col min="6913" max="6913" width="3.7109375" style="885" customWidth="1"/>
    <col min="6914" max="6914" width="8.28515625" style="885" customWidth="1"/>
    <col min="6915" max="6915" width="6.7109375" style="885" customWidth="1"/>
    <col min="6916" max="6917" width="6.28515625" style="885" customWidth="1"/>
    <col min="6918" max="6927" width="5.85546875" style="885" customWidth="1"/>
    <col min="6928" max="6928" width="6.5703125" style="885" customWidth="1"/>
    <col min="6929" max="6935" width="5.85546875" style="885" customWidth="1"/>
    <col min="6936" max="6936" width="7.5703125" style="885" customWidth="1"/>
    <col min="6937" max="7168" width="10.28515625" style="885"/>
    <col min="7169" max="7169" width="3.7109375" style="885" customWidth="1"/>
    <col min="7170" max="7170" width="8.28515625" style="885" customWidth="1"/>
    <col min="7171" max="7171" width="6.7109375" style="885" customWidth="1"/>
    <col min="7172" max="7173" width="6.28515625" style="885" customWidth="1"/>
    <col min="7174" max="7183" width="5.85546875" style="885" customWidth="1"/>
    <col min="7184" max="7184" width="6.5703125" style="885" customWidth="1"/>
    <col min="7185" max="7191" width="5.85546875" style="885" customWidth="1"/>
    <col min="7192" max="7192" width="7.5703125" style="885" customWidth="1"/>
    <col min="7193" max="7424" width="10.28515625" style="885"/>
    <col min="7425" max="7425" width="3.7109375" style="885" customWidth="1"/>
    <col min="7426" max="7426" width="8.28515625" style="885" customWidth="1"/>
    <col min="7427" max="7427" width="6.7109375" style="885" customWidth="1"/>
    <col min="7428" max="7429" width="6.28515625" style="885" customWidth="1"/>
    <col min="7430" max="7439" width="5.85546875" style="885" customWidth="1"/>
    <col min="7440" max="7440" width="6.5703125" style="885" customWidth="1"/>
    <col min="7441" max="7447" width="5.85546875" style="885" customWidth="1"/>
    <col min="7448" max="7448" width="7.5703125" style="885" customWidth="1"/>
    <col min="7449" max="7680" width="10.28515625" style="885"/>
    <col min="7681" max="7681" width="3.7109375" style="885" customWidth="1"/>
    <col min="7682" max="7682" width="8.28515625" style="885" customWidth="1"/>
    <col min="7683" max="7683" width="6.7109375" style="885" customWidth="1"/>
    <col min="7684" max="7685" width="6.28515625" style="885" customWidth="1"/>
    <col min="7686" max="7695" width="5.85546875" style="885" customWidth="1"/>
    <col min="7696" max="7696" width="6.5703125" style="885" customWidth="1"/>
    <col min="7697" max="7703" width="5.85546875" style="885" customWidth="1"/>
    <col min="7704" max="7704" width="7.5703125" style="885" customWidth="1"/>
    <col min="7705" max="7936" width="10.28515625" style="885"/>
    <col min="7937" max="7937" width="3.7109375" style="885" customWidth="1"/>
    <col min="7938" max="7938" width="8.28515625" style="885" customWidth="1"/>
    <col min="7939" max="7939" width="6.7109375" style="885" customWidth="1"/>
    <col min="7940" max="7941" width="6.28515625" style="885" customWidth="1"/>
    <col min="7942" max="7951" width="5.85546875" style="885" customWidth="1"/>
    <col min="7952" max="7952" width="6.5703125" style="885" customWidth="1"/>
    <col min="7953" max="7959" width="5.85546875" style="885" customWidth="1"/>
    <col min="7960" max="7960" width="7.5703125" style="885" customWidth="1"/>
    <col min="7961" max="8192" width="10.28515625" style="885"/>
    <col min="8193" max="8193" width="3.7109375" style="885" customWidth="1"/>
    <col min="8194" max="8194" width="8.28515625" style="885" customWidth="1"/>
    <col min="8195" max="8195" width="6.7109375" style="885" customWidth="1"/>
    <col min="8196" max="8197" width="6.28515625" style="885" customWidth="1"/>
    <col min="8198" max="8207" width="5.85546875" style="885" customWidth="1"/>
    <col min="8208" max="8208" width="6.5703125" style="885" customWidth="1"/>
    <col min="8209" max="8215" width="5.85546875" style="885" customWidth="1"/>
    <col min="8216" max="8216" width="7.5703125" style="885" customWidth="1"/>
    <col min="8217" max="8448" width="10.28515625" style="885"/>
    <col min="8449" max="8449" width="3.7109375" style="885" customWidth="1"/>
    <col min="8450" max="8450" width="8.28515625" style="885" customWidth="1"/>
    <col min="8451" max="8451" width="6.7109375" style="885" customWidth="1"/>
    <col min="8452" max="8453" width="6.28515625" style="885" customWidth="1"/>
    <col min="8454" max="8463" width="5.85546875" style="885" customWidth="1"/>
    <col min="8464" max="8464" width="6.5703125" style="885" customWidth="1"/>
    <col min="8465" max="8471" width="5.85546875" style="885" customWidth="1"/>
    <col min="8472" max="8472" width="7.5703125" style="885" customWidth="1"/>
    <col min="8473" max="8704" width="10.28515625" style="885"/>
    <col min="8705" max="8705" width="3.7109375" style="885" customWidth="1"/>
    <col min="8706" max="8706" width="8.28515625" style="885" customWidth="1"/>
    <col min="8707" max="8707" width="6.7109375" style="885" customWidth="1"/>
    <col min="8708" max="8709" width="6.28515625" style="885" customWidth="1"/>
    <col min="8710" max="8719" width="5.85546875" style="885" customWidth="1"/>
    <col min="8720" max="8720" width="6.5703125" style="885" customWidth="1"/>
    <col min="8721" max="8727" width="5.85546875" style="885" customWidth="1"/>
    <col min="8728" max="8728" width="7.5703125" style="885" customWidth="1"/>
    <col min="8729" max="8960" width="10.28515625" style="885"/>
    <col min="8961" max="8961" width="3.7109375" style="885" customWidth="1"/>
    <col min="8962" max="8962" width="8.28515625" style="885" customWidth="1"/>
    <col min="8963" max="8963" width="6.7109375" style="885" customWidth="1"/>
    <col min="8964" max="8965" width="6.28515625" style="885" customWidth="1"/>
    <col min="8966" max="8975" width="5.85546875" style="885" customWidth="1"/>
    <col min="8976" max="8976" width="6.5703125" style="885" customWidth="1"/>
    <col min="8977" max="8983" width="5.85546875" style="885" customWidth="1"/>
    <col min="8984" max="8984" width="7.5703125" style="885" customWidth="1"/>
    <col min="8985" max="9216" width="10.28515625" style="885"/>
    <col min="9217" max="9217" width="3.7109375" style="885" customWidth="1"/>
    <col min="9218" max="9218" width="8.28515625" style="885" customWidth="1"/>
    <col min="9219" max="9219" width="6.7109375" style="885" customWidth="1"/>
    <col min="9220" max="9221" width="6.28515625" style="885" customWidth="1"/>
    <col min="9222" max="9231" width="5.85546875" style="885" customWidth="1"/>
    <col min="9232" max="9232" width="6.5703125" style="885" customWidth="1"/>
    <col min="9233" max="9239" width="5.85546875" style="885" customWidth="1"/>
    <col min="9240" max="9240" width="7.5703125" style="885" customWidth="1"/>
    <col min="9241" max="9472" width="10.28515625" style="885"/>
    <col min="9473" max="9473" width="3.7109375" style="885" customWidth="1"/>
    <col min="9474" max="9474" width="8.28515625" style="885" customWidth="1"/>
    <col min="9475" max="9475" width="6.7109375" style="885" customWidth="1"/>
    <col min="9476" max="9477" width="6.28515625" style="885" customWidth="1"/>
    <col min="9478" max="9487" width="5.85546875" style="885" customWidth="1"/>
    <col min="9488" max="9488" width="6.5703125" style="885" customWidth="1"/>
    <col min="9489" max="9495" width="5.85546875" style="885" customWidth="1"/>
    <col min="9496" max="9496" width="7.5703125" style="885" customWidth="1"/>
    <col min="9497" max="9728" width="10.28515625" style="885"/>
    <col min="9729" max="9729" width="3.7109375" style="885" customWidth="1"/>
    <col min="9730" max="9730" width="8.28515625" style="885" customWidth="1"/>
    <col min="9731" max="9731" width="6.7109375" style="885" customWidth="1"/>
    <col min="9732" max="9733" width="6.28515625" style="885" customWidth="1"/>
    <col min="9734" max="9743" width="5.85546875" style="885" customWidth="1"/>
    <col min="9744" max="9744" width="6.5703125" style="885" customWidth="1"/>
    <col min="9745" max="9751" width="5.85546875" style="885" customWidth="1"/>
    <col min="9752" max="9752" width="7.5703125" style="885" customWidth="1"/>
    <col min="9753" max="9984" width="10.28515625" style="885"/>
    <col min="9985" max="9985" width="3.7109375" style="885" customWidth="1"/>
    <col min="9986" max="9986" width="8.28515625" style="885" customWidth="1"/>
    <col min="9987" max="9987" width="6.7109375" style="885" customWidth="1"/>
    <col min="9988" max="9989" width="6.28515625" style="885" customWidth="1"/>
    <col min="9990" max="9999" width="5.85546875" style="885" customWidth="1"/>
    <col min="10000" max="10000" width="6.5703125" style="885" customWidth="1"/>
    <col min="10001" max="10007" width="5.85546875" style="885" customWidth="1"/>
    <col min="10008" max="10008" width="7.5703125" style="885" customWidth="1"/>
    <col min="10009" max="10240" width="10.28515625" style="885"/>
    <col min="10241" max="10241" width="3.7109375" style="885" customWidth="1"/>
    <col min="10242" max="10242" width="8.28515625" style="885" customWidth="1"/>
    <col min="10243" max="10243" width="6.7109375" style="885" customWidth="1"/>
    <col min="10244" max="10245" width="6.28515625" style="885" customWidth="1"/>
    <col min="10246" max="10255" width="5.85546875" style="885" customWidth="1"/>
    <col min="10256" max="10256" width="6.5703125" style="885" customWidth="1"/>
    <col min="10257" max="10263" width="5.85546875" style="885" customWidth="1"/>
    <col min="10264" max="10264" width="7.5703125" style="885" customWidth="1"/>
    <col min="10265" max="10496" width="10.28515625" style="885"/>
    <col min="10497" max="10497" width="3.7109375" style="885" customWidth="1"/>
    <col min="10498" max="10498" width="8.28515625" style="885" customWidth="1"/>
    <col min="10499" max="10499" width="6.7109375" style="885" customWidth="1"/>
    <col min="10500" max="10501" width="6.28515625" style="885" customWidth="1"/>
    <col min="10502" max="10511" width="5.85546875" style="885" customWidth="1"/>
    <col min="10512" max="10512" width="6.5703125" style="885" customWidth="1"/>
    <col min="10513" max="10519" width="5.85546875" style="885" customWidth="1"/>
    <col min="10520" max="10520" width="7.5703125" style="885" customWidth="1"/>
    <col min="10521" max="10752" width="10.28515625" style="885"/>
    <col min="10753" max="10753" width="3.7109375" style="885" customWidth="1"/>
    <col min="10754" max="10754" width="8.28515625" style="885" customWidth="1"/>
    <col min="10755" max="10755" width="6.7109375" style="885" customWidth="1"/>
    <col min="10756" max="10757" width="6.28515625" style="885" customWidth="1"/>
    <col min="10758" max="10767" width="5.85546875" style="885" customWidth="1"/>
    <col min="10768" max="10768" width="6.5703125" style="885" customWidth="1"/>
    <col min="10769" max="10775" width="5.85546875" style="885" customWidth="1"/>
    <col min="10776" max="10776" width="7.5703125" style="885" customWidth="1"/>
    <col min="10777" max="11008" width="10.28515625" style="885"/>
    <col min="11009" max="11009" width="3.7109375" style="885" customWidth="1"/>
    <col min="11010" max="11010" width="8.28515625" style="885" customWidth="1"/>
    <col min="11011" max="11011" width="6.7109375" style="885" customWidth="1"/>
    <col min="11012" max="11013" width="6.28515625" style="885" customWidth="1"/>
    <col min="11014" max="11023" width="5.85546875" style="885" customWidth="1"/>
    <col min="11024" max="11024" width="6.5703125" style="885" customWidth="1"/>
    <col min="11025" max="11031" width="5.85546875" style="885" customWidth="1"/>
    <col min="11032" max="11032" width="7.5703125" style="885" customWidth="1"/>
    <col min="11033" max="11264" width="10.28515625" style="885"/>
    <col min="11265" max="11265" width="3.7109375" style="885" customWidth="1"/>
    <col min="11266" max="11266" width="8.28515625" style="885" customWidth="1"/>
    <col min="11267" max="11267" width="6.7109375" style="885" customWidth="1"/>
    <col min="11268" max="11269" width="6.28515625" style="885" customWidth="1"/>
    <col min="11270" max="11279" width="5.85546875" style="885" customWidth="1"/>
    <col min="11280" max="11280" width="6.5703125" style="885" customWidth="1"/>
    <col min="11281" max="11287" width="5.85546875" style="885" customWidth="1"/>
    <col min="11288" max="11288" width="7.5703125" style="885" customWidth="1"/>
    <col min="11289" max="11520" width="10.28515625" style="885"/>
    <col min="11521" max="11521" width="3.7109375" style="885" customWidth="1"/>
    <col min="11522" max="11522" width="8.28515625" style="885" customWidth="1"/>
    <col min="11523" max="11523" width="6.7109375" style="885" customWidth="1"/>
    <col min="11524" max="11525" width="6.28515625" style="885" customWidth="1"/>
    <col min="11526" max="11535" width="5.85546875" style="885" customWidth="1"/>
    <col min="11536" max="11536" width="6.5703125" style="885" customWidth="1"/>
    <col min="11537" max="11543" width="5.85546875" style="885" customWidth="1"/>
    <col min="11544" max="11544" width="7.5703125" style="885" customWidth="1"/>
    <col min="11545" max="11776" width="10.28515625" style="885"/>
    <col min="11777" max="11777" width="3.7109375" style="885" customWidth="1"/>
    <col min="11778" max="11778" width="8.28515625" style="885" customWidth="1"/>
    <col min="11779" max="11779" width="6.7109375" style="885" customWidth="1"/>
    <col min="11780" max="11781" width="6.28515625" style="885" customWidth="1"/>
    <col min="11782" max="11791" width="5.85546875" style="885" customWidth="1"/>
    <col min="11792" max="11792" width="6.5703125" style="885" customWidth="1"/>
    <col min="11793" max="11799" width="5.85546875" style="885" customWidth="1"/>
    <col min="11800" max="11800" width="7.5703125" style="885" customWidth="1"/>
    <col min="11801" max="12032" width="10.28515625" style="885"/>
    <col min="12033" max="12033" width="3.7109375" style="885" customWidth="1"/>
    <col min="12034" max="12034" width="8.28515625" style="885" customWidth="1"/>
    <col min="12035" max="12035" width="6.7109375" style="885" customWidth="1"/>
    <col min="12036" max="12037" width="6.28515625" style="885" customWidth="1"/>
    <col min="12038" max="12047" width="5.85546875" style="885" customWidth="1"/>
    <col min="12048" max="12048" width="6.5703125" style="885" customWidth="1"/>
    <col min="12049" max="12055" width="5.85546875" style="885" customWidth="1"/>
    <col min="12056" max="12056" width="7.5703125" style="885" customWidth="1"/>
    <col min="12057" max="12288" width="10.28515625" style="885"/>
    <col min="12289" max="12289" width="3.7109375" style="885" customWidth="1"/>
    <col min="12290" max="12290" width="8.28515625" style="885" customWidth="1"/>
    <col min="12291" max="12291" width="6.7109375" style="885" customWidth="1"/>
    <col min="12292" max="12293" width="6.28515625" style="885" customWidth="1"/>
    <col min="12294" max="12303" width="5.85546875" style="885" customWidth="1"/>
    <col min="12304" max="12304" width="6.5703125" style="885" customWidth="1"/>
    <col min="12305" max="12311" width="5.85546875" style="885" customWidth="1"/>
    <col min="12312" max="12312" width="7.5703125" style="885" customWidth="1"/>
    <col min="12313" max="12544" width="10.28515625" style="885"/>
    <col min="12545" max="12545" width="3.7109375" style="885" customWidth="1"/>
    <col min="12546" max="12546" width="8.28515625" style="885" customWidth="1"/>
    <col min="12547" max="12547" width="6.7109375" style="885" customWidth="1"/>
    <col min="12548" max="12549" width="6.28515625" style="885" customWidth="1"/>
    <col min="12550" max="12559" width="5.85546875" style="885" customWidth="1"/>
    <col min="12560" max="12560" width="6.5703125" style="885" customWidth="1"/>
    <col min="12561" max="12567" width="5.85546875" style="885" customWidth="1"/>
    <col min="12568" max="12568" width="7.5703125" style="885" customWidth="1"/>
    <col min="12569" max="12800" width="10.28515625" style="885"/>
    <col min="12801" max="12801" width="3.7109375" style="885" customWidth="1"/>
    <col min="12802" max="12802" width="8.28515625" style="885" customWidth="1"/>
    <col min="12803" max="12803" width="6.7109375" style="885" customWidth="1"/>
    <col min="12804" max="12805" width="6.28515625" style="885" customWidth="1"/>
    <col min="12806" max="12815" width="5.85546875" style="885" customWidth="1"/>
    <col min="12816" max="12816" width="6.5703125" style="885" customWidth="1"/>
    <col min="12817" max="12823" width="5.85546875" style="885" customWidth="1"/>
    <col min="12824" max="12824" width="7.5703125" style="885" customWidth="1"/>
    <col min="12825" max="13056" width="10.28515625" style="885"/>
    <col min="13057" max="13057" width="3.7109375" style="885" customWidth="1"/>
    <col min="13058" max="13058" width="8.28515625" style="885" customWidth="1"/>
    <col min="13059" max="13059" width="6.7109375" style="885" customWidth="1"/>
    <col min="13060" max="13061" width="6.28515625" style="885" customWidth="1"/>
    <col min="13062" max="13071" width="5.85546875" style="885" customWidth="1"/>
    <col min="13072" max="13072" width="6.5703125" style="885" customWidth="1"/>
    <col min="13073" max="13079" width="5.85546875" style="885" customWidth="1"/>
    <col min="13080" max="13080" width="7.5703125" style="885" customWidth="1"/>
    <col min="13081" max="13312" width="10.28515625" style="885"/>
    <col min="13313" max="13313" width="3.7109375" style="885" customWidth="1"/>
    <col min="13314" max="13314" width="8.28515625" style="885" customWidth="1"/>
    <col min="13315" max="13315" width="6.7109375" style="885" customWidth="1"/>
    <col min="13316" max="13317" width="6.28515625" style="885" customWidth="1"/>
    <col min="13318" max="13327" width="5.85546875" style="885" customWidth="1"/>
    <col min="13328" max="13328" width="6.5703125" style="885" customWidth="1"/>
    <col min="13329" max="13335" width="5.85546875" style="885" customWidth="1"/>
    <col min="13336" max="13336" width="7.5703125" style="885" customWidth="1"/>
    <col min="13337" max="13568" width="10.28515625" style="885"/>
    <col min="13569" max="13569" width="3.7109375" style="885" customWidth="1"/>
    <col min="13570" max="13570" width="8.28515625" style="885" customWidth="1"/>
    <col min="13571" max="13571" width="6.7109375" style="885" customWidth="1"/>
    <col min="13572" max="13573" width="6.28515625" style="885" customWidth="1"/>
    <col min="13574" max="13583" width="5.85546875" style="885" customWidth="1"/>
    <col min="13584" max="13584" width="6.5703125" style="885" customWidth="1"/>
    <col min="13585" max="13591" width="5.85546875" style="885" customWidth="1"/>
    <col min="13592" max="13592" width="7.5703125" style="885" customWidth="1"/>
    <col min="13593" max="13824" width="10.28515625" style="885"/>
    <col min="13825" max="13825" width="3.7109375" style="885" customWidth="1"/>
    <col min="13826" max="13826" width="8.28515625" style="885" customWidth="1"/>
    <col min="13827" max="13827" width="6.7109375" style="885" customWidth="1"/>
    <col min="13828" max="13829" width="6.28515625" style="885" customWidth="1"/>
    <col min="13830" max="13839" width="5.85546875" style="885" customWidth="1"/>
    <col min="13840" max="13840" width="6.5703125" style="885" customWidth="1"/>
    <col min="13841" max="13847" width="5.85546875" style="885" customWidth="1"/>
    <col min="13848" max="13848" width="7.5703125" style="885" customWidth="1"/>
    <col min="13849" max="14080" width="10.28515625" style="885"/>
    <col min="14081" max="14081" width="3.7109375" style="885" customWidth="1"/>
    <col min="14082" max="14082" width="8.28515625" style="885" customWidth="1"/>
    <col min="14083" max="14083" width="6.7109375" style="885" customWidth="1"/>
    <col min="14084" max="14085" width="6.28515625" style="885" customWidth="1"/>
    <col min="14086" max="14095" width="5.85546875" style="885" customWidth="1"/>
    <col min="14096" max="14096" width="6.5703125" style="885" customWidth="1"/>
    <col min="14097" max="14103" width="5.85546875" style="885" customWidth="1"/>
    <col min="14104" max="14104" width="7.5703125" style="885" customWidth="1"/>
    <col min="14105" max="14336" width="10.28515625" style="885"/>
    <col min="14337" max="14337" width="3.7109375" style="885" customWidth="1"/>
    <col min="14338" max="14338" width="8.28515625" style="885" customWidth="1"/>
    <col min="14339" max="14339" width="6.7109375" style="885" customWidth="1"/>
    <col min="14340" max="14341" width="6.28515625" style="885" customWidth="1"/>
    <col min="14342" max="14351" width="5.85546875" style="885" customWidth="1"/>
    <col min="14352" max="14352" width="6.5703125" style="885" customWidth="1"/>
    <col min="14353" max="14359" width="5.85546875" style="885" customWidth="1"/>
    <col min="14360" max="14360" width="7.5703125" style="885" customWidth="1"/>
    <col min="14361" max="14592" width="10.28515625" style="885"/>
    <col min="14593" max="14593" width="3.7109375" style="885" customWidth="1"/>
    <col min="14594" max="14594" width="8.28515625" style="885" customWidth="1"/>
    <col min="14595" max="14595" width="6.7109375" style="885" customWidth="1"/>
    <col min="14596" max="14597" width="6.28515625" style="885" customWidth="1"/>
    <col min="14598" max="14607" width="5.85546875" style="885" customWidth="1"/>
    <col min="14608" max="14608" width="6.5703125" style="885" customWidth="1"/>
    <col min="14609" max="14615" width="5.85546875" style="885" customWidth="1"/>
    <col min="14616" max="14616" width="7.5703125" style="885" customWidth="1"/>
    <col min="14617" max="14848" width="10.28515625" style="885"/>
    <col min="14849" max="14849" width="3.7109375" style="885" customWidth="1"/>
    <col min="14850" max="14850" width="8.28515625" style="885" customWidth="1"/>
    <col min="14851" max="14851" width="6.7109375" style="885" customWidth="1"/>
    <col min="14852" max="14853" width="6.28515625" style="885" customWidth="1"/>
    <col min="14854" max="14863" width="5.85546875" style="885" customWidth="1"/>
    <col min="14864" max="14864" width="6.5703125" style="885" customWidth="1"/>
    <col min="14865" max="14871" width="5.85546875" style="885" customWidth="1"/>
    <col min="14872" max="14872" width="7.5703125" style="885" customWidth="1"/>
    <col min="14873" max="15104" width="10.28515625" style="885"/>
    <col min="15105" max="15105" width="3.7109375" style="885" customWidth="1"/>
    <col min="15106" max="15106" width="8.28515625" style="885" customWidth="1"/>
    <col min="15107" max="15107" width="6.7109375" style="885" customWidth="1"/>
    <col min="15108" max="15109" width="6.28515625" style="885" customWidth="1"/>
    <col min="15110" max="15119" width="5.85546875" style="885" customWidth="1"/>
    <col min="15120" max="15120" width="6.5703125" style="885" customWidth="1"/>
    <col min="15121" max="15127" width="5.85546875" style="885" customWidth="1"/>
    <col min="15128" max="15128" width="7.5703125" style="885" customWidth="1"/>
    <col min="15129" max="15360" width="10.28515625" style="885"/>
    <col min="15361" max="15361" width="3.7109375" style="885" customWidth="1"/>
    <col min="15362" max="15362" width="8.28515625" style="885" customWidth="1"/>
    <col min="15363" max="15363" width="6.7109375" style="885" customWidth="1"/>
    <col min="15364" max="15365" width="6.28515625" style="885" customWidth="1"/>
    <col min="15366" max="15375" width="5.85546875" style="885" customWidth="1"/>
    <col min="15376" max="15376" width="6.5703125" style="885" customWidth="1"/>
    <col min="15377" max="15383" width="5.85546875" style="885" customWidth="1"/>
    <col min="15384" max="15384" width="7.5703125" style="885" customWidth="1"/>
    <col min="15385" max="15616" width="10.28515625" style="885"/>
    <col min="15617" max="15617" width="3.7109375" style="885" customWidth="1"/>
    <col min="15618" max="15618" width="8.28515625" style="885" customWidth="1"/>
    <col min="15619" max="15619" width="6.7109375" style="885" customWidth="1"/>
    <col min="15620" max="15621" width="6.28515625" style="885" customWidth="1"/>
    <col min="15622" max="15631" width="5.85546875" style="885" customWidth="1"/>
    <col min="15632" max="15632" width="6.5703125" style="885" customWidth="1"/>
    <col min="15633" max="15639" width="5.85546875" style="885" customWidth="1"/>
    <col min="15640" max="15640" width="7.5703125" style="885" customWidth="1"/>
    <col min="15641" max="15872" width="10.28515625" style="885"/>
    <col min="15873" max="15873" width="3.7109375" style="885" customWidth="1"/>
    <col min="15874" max="15874" width="8.28515625" style="885" customWidth="1"/>
    <col min="15875" max="15875" width="6.7109375" style="885" customWidth="1"/>
    <col min="15876" max="15877" width="6.28515625" style="885" customWidth="1"/>
    <col min="15878" max="15887" width="5.85546875" style="885" customWidth="1"/>
    <col min="15888" max="15888" width="6.5703125" style="885" customWidth="1"/>
    <col min="15889" max="15895" width="5.85546875" style="885" customWidth="1"/>
    <col min="15896" max="15896" width="7.5703125" style="885" customWidth="1"/>
    <col min="15897" max="16128" width="10.28515625" style="885"/>
    <col min="16129" max="16129" width="3.7109375" style="885" customWidth="1"/>
    <col min="16130" max="16130" width="8.28515625" style="885" customWidth="1"/>
    <col min="16131" max="16131" width="6.7109375" style="885" customWidth="1"/>
    <col min="16132" max="16133" width="6.28515625" style="885" customWidth="1"/>
    <col min="16134" max="16143" width="5.85546875" style="885" customWidth="1"/>
    <col min="16144" max="16144" width="6.5703125" style="885" customWidth="1"/>
    <col min="16145" max="16151" width="5.85546875" style="885" customWidth="1"/>
    <col min="16152" max="16152" width="7.5703125" style="885" customWidth="1"/>
    <col min="16153" max="16384" width="10.28515625" style="885"/>
  </cols>
  <sheetData>
    <row r="1" spans="2:23" hidden="1" x14ac:dyDescent="0.25"/>
    <row r="2" spans="2:23" hidden="1" x14ac:dyDescent="0.25"/>
    <row r="3" spans="2:23" ht="24" hidden="1" customHeight="1" x14ac:dyDescent="0.25">
      <c r="B3" s="884" t="s">
        <v>1055</v>
      </c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  <c r="P3" s="884"/>
      <c r="Q3" s="884"/>
      <c r="R3" s="884"/>
      <c r="S3" s="884"/>
      <c r="T3" s="884"/>
      <c r="U3" s="884"/>
      <c r="V3" s="884"/>
      <c r="W3" s="884"/>
    </row>
    <row r="4" spans="2:23" ht="20.25" hidden="1" customHeight="1" thickBot="1" x14ac:dyDescent="0.3">
      <c r="B4" s="886"/>
      <c r="C4" s="886"/>
      <c r="D4" s="886"/>
      <c r="E4" s="886"/>
      <c r="F4" s="886"/>
      <c r="G4" s="886"/>
      <c r="H4" s="886"/>
      <c r="I4" s="886"/>
      <c r="J4" s="886"/>
      <c r="K4" s="886"/>
      <c r="L4" s="886"/>
      <c r="M4" s="886"/>
      <c r="N4" s="886"/>
      <c r="O4" s="886"/>
      <c r="P4" s="886"/>
      <c r="Q4" s="886"/>
      <c r="R4" s="886"/>
      <c r="S4" s="886"/>
      <c r="T4" s="886"/>
      <c r="U4" s="886"/>
      <c r="V4" s="886"/>
      <c r="W4" s="886"/>
    </row>
    <row r="5" spans="2:23" ht="24" hidden="1" customHeight="1" x14ac:dyDescent="0.25">
      <c r="B5" s="1289" t="s">
        <v>1045</v>
      </c>
      <c r="C5" s="1292" t="s">
        <v>1056</v>
      </c>
      <c r="D5" s="1293"/>
      <c r="E5" s="1294"/>
      <c r="F5" s="1292" t="s">
        <v>1057</v>
      </c>
      <c r="G5" s="1298"/>
      <c r="H5" s="1301" t="s">
        <v>1058</v>
      </c>
      <c r="I5" s="1302"/>
      <c r="J5" s="1302"/>
      <c r="K5" s="1302"/>
      <c r="L5" s="1302"/>
      <c r="M5" s="1302"/>
      <c r="N5" s="1302"/>
      <c r="O5" s="1302"/>
      <c r="P5" s="1303"/>
      <c r="Q5" s="1302" t="s">
        <v>1059</v>
      </c>
      <c r="R5" s="1307"/>
      <c r="S5" s="1307"/>
      <c r="T5" s="1307"/>
      <c r="U5" s="1307"/>
      <c r="V5" s="1307"/>
      <c r="W5" s="1308"/>
    </row>
    <row r="6" spans="2:23" ht="4.5" hidden="1" customHeight="1" thickBot="1" x14ac:dyDescent="0.3">
      <c r="B6" s="1290"/>
      <c r="C6" s="1295"/>
      <c r="D6" s="1296"/>
      <c r="E6" s="1297"/>
      <c r="F6" s="1299"/>
      <c r="G6" s="1300"/>
      <c r="H6" s="1304"/>
      <c r="I6" s="1305"/>
      <c r="J6" s="1305"/>
      <c r="K6" s="1305"/>
      <c r="L6" s="1305"/>
      <c r="M6" s="1305"/>
      <c r="N6" s="1305"/>
      <c r="O6" s="1305"/>
      <c r="P6" s="1306"/>
      <c r="Q6" s="1309"/>
      <c r="R6" s="1309"/>
      <c r="S6" s="1309"/>
      <c r="T6" s="1309"/>
      <c r="U6" s="1309"/>
      <c r="V6" s="1309"/>
      <c r="W6" s="1310"/>
    </row>
    <row r="7" spans="2:23" ht="116.25" hidden="1" customHeight="1" thickBot="1" x14ac:dyDescent="0.3">
      <c r="B7" s="1291"/>
      <c r="C7" s="887" t="s">
        <v>1056</v>
      </c>
      <c r="D7" s="888" t="s">
        <v>1060</v>
      </c>
      <c r="E7" s="889" t="s">
        <v>1061</v>
      </c>
      <c r="F7" s="890" t="s">
        <v>1062</v>
      </c>
      <c r="G7" s="891" t="s">
        <v>1063</v>
      </c>
      <c r="H7" s="890" t="s">
        <v>1064</v>
      </c>
      <c r="I7" s="892" t="s">
        <v>1065</v>
      </c>
      <c r="J7" s="893" t="s">
        <v>1066</v>
      </c>
      <c r="K7" s="894" t="s">
        <v>1067</v>
      </c>
      <c r="L7" s="894" t="s">
        <v>1068</v>
      </c>
      <c r="M7" s="892" t="s">
        <v>1069</v>
      </c>
      <c r="N7" s="893" t="s">
        <v>1070</v>
      </c>
      <c r="O7" s="893" t="s">
        <v>1071</v>
      </c>
      <c r="P7" s="891" t="s">
        <v>961</v>
      </c>
      <c r="Q7" s="895" t="s">
        <v>1072</v>
      </c>
      <c r="R7" s="896" t="s">
        <v>1073</v>
      </c>
      <c r="S7" s="896" t="s">
        <v>1074</v>
      </c>
      <c r="T7" s="896" t="s">
        <v>1075</v>
      </c>
      <c r="U7" s="896" t="s">
        <v>1076</v>
      </c>
      <c r="V7" s="896" t="s">
        <v>1077</v>
      </c>
      <c r="W7" s="897" t="s">
        <v>1078</v>
      </c>
    </row>
    <row r="8" spans="2:23" ht="27" hidden="1" customHeight="1" x14ac:dyDescent="0.25">
      <c r="B8" s="898" t="s">
        <v>1079</v>
      </c>
      <c r="C8" s="899">
        <v>563</v>
      </c>
      <c r="D8" s="900">
        <v>563</v>
      </c>
      <c r="E8" s="901" t="s">
        <v>1080</v>
      </c>
      <c r="F8" s="902">
        <v>396</v>
      </c>
      <c r="G8" s="903">
        <v>167</v>
      </c>
      <c r="H8" s="902">
        <v>186</v>
      </c>
      <c r="I8" s="904">
        <v>93</v>
      </c>
      <c r="J8" s="905">
        <v>13</v>
      </c>
      <c r="K8" s="904">
        <v>14</v>
      </c>
      <c r="L8" s="904">
        <v>9</v>
      </c>
      <c r="M8" s="905">
        <v>13</v>
      </c>
      <c r="N8" s="905">
        <v>44</v>
      </c>
      <c r="O8" s="906" t="s">
        <v>1080</v>
      </c>
      <c r="P8" s="903">
        <v>191</v>
      </c>
      <c r="Q8" s="900">
        <v>7</v>
      </c>
      <c r="R8" s="904">
        <v>16</v>
      </c>
      <c r="S8" s="904">
        <v>49</v>
      </c>
      <c r="T8" s="904">
        <v>83</v>
      </c>
      <c r="U8" s="904">
        <v>110</v>
      </c>
      <c r="V8" s="904">
        <v>178</v>
      </c>
      <c r="W8" s="903">
        <v>120</v>
      </c>
    </row>
    <row r="9" spans="2:23" ht="23.1" hidden="1" customHeight="1" x14ac:dyDescent="0.25">
      <c r="B9" s="907" t="s">
        <v>1081</v>
      </c>
      <c r="C9" s="908">
        <v>1091</v>
      </c>
      <c r="D9" s="909">
        <v>1091</v>
      </c>
      <c r="E9" s="910" t="s">
        <v>1080</v>
      </c>
      <c r="F9" s="911">
        <v>792</v>
      </c>
      <c r="G9" s="912">
        <v>299</v>
      </c>
      <c r="H9" s="911">
        <v>302</v>
      </c>
      <c r="I9" s="913">
        <v>197</v>
      </c>
      <c r="J9" s="914">
        <v>28</v>
      </c>
      <c r="K9" s="915">
        <v>34</v>
      </c>
      <c r="L9" s="915">
        <v>19</v>
      </c>
      <c r="M9" s="913">
        <v>19</v>
      </c>
      <c r="N9" s="913">
        <v>85</v>
      </c>
      <c r="O9" s="913" t="s">
        <v>1080</v>
      </c>
      <c r="P9" s="912">
        <v>407</v>
      </c>
      <c r="Q9" s="911">
        <v>14</v>
      </c>
      <c r="R9" s="915">
        <v>34</v>
      </c>
      <c r="S9" s="915">
        <v>108</v>
      </c>
      <c r="T9" s="915">
        <v>168</v>
      </c>
      <c r="U9" s="915">
        <v>240</v>
      </c>
      <c r="V9" s="915">
        <v>304</v>
      </c>
      <c r="W9" s="912">
        <v>223</v>
      </c>
    </row>
    <row r="10" spans="2:23" ht="23.1" hidden="1" customHeight="1" x14ac:dyDescent="0.25">
      <c r="B10" s="916" t="s">
        <v>1082</v>
      </c>
      <c r="C10" s="908">
        <v>1146</v>
      </c>
      <c r="D10" s="909">
        <v>1146</v>
      </c>
      <c r="E10" s="910" t="s">
        <v>1080</v>
      </c>
      <c r="F10" s="911">
        <v>852</v>
      </c>
      <c r="G10" s="912">
        <v>294</v>
      </c>
      <c r="H10" s="911">
        <v>381</v>
      </c>
      <c r="I10" s="913">
        <v>170</v>
      </c>
      <c r="J10" s="913">
        <v>19</v>
      </c>
      <c r="K10" s="915">
        <v>43</v>
      </c>
      <c r="L10" s="915">
        <v>18</v>
      </c>
      <c r="M10" s="913">
        <v>18</v>
      </c>
      <c r="N10" s="913">
        <v>70</v>
      </c>
      <c r="O10" s="913" t="s">
        <v>1080</v>
      </c>
      <c r="P10" s="912">
        <v>427</v>
      </c>
      <c r="Q10" s="911">
        <v>13</v>
      </c>
      <c r="R10" s="915">
        <v>39</v>
      </c>
      <c r="S10" s="915">
        <v>86</v>
      </c>
      <c r="T10" s="915">
        <v>152</v>
      </c>
      <c r="U10" s="915">
        <v>245</v>
      </c>
      <c r="V10" s="915">
        <v>335</v>
      </c>
      <c r="W10" s="912">
        <v>276</v>
      </c>
    </row>
    <row r="11" spans="2:23" ht="23.1" hidden="1" customHeight="1" x14ac:dyDescent="0.25">
      <c r="B11" s="917" t="s">
        <v>1032</v>
      </c>
      <c r="C11" s="918">
        <v>1006</v>
      </c>
      <c r="D11" s="919">
        <v>1006</v>
      </c>
      <c r="E11" s="920" t="s">
        <v>1080</v>
      </c>
      <c r="F11" s="921">
        <v>736</v>
      </c>
      <c r="G11" s="922">
        <v>270</v>
      </c>
      <c r="H11" s="921">
        <v>353</v>
      </c>
      <c r="I11" s="914">
        <v>179</v>
      </c>
      <c r="J11" s="914">
        <v>14</v>
      </c>
      <c r="K11" s="923">
        <v>30</v>
      </c>
      <c r="L11" s="923">
        <v>15</v>
      </c>
      <c r="M11" s="914">
        <v>18</v>
      </c>
      <c r="N11" s="914">
        <v>52</v>
      </c>
      <c r="O11" s="914" t="s">
        <v>1080</v>
      </c>
      <c r="P11" s="922">
        <v>345</v>
      </c>
      <c r="Q11" s="921">
        <v>18</v>
      </c>
      <c r="R11" s="923">
        <v>33</v>
      </c>
      <c r="S11" s="923">
        <v>86</v>
      </c>
      <c r="T11" s="923">
        <v>139</v>
      </c>
      <c r="U11" s="923">
        <v>255</v>
      </c>
      <c r="V11" s="923">
        <v>243</v>
      </c>
      <c r="W11" s="922">
        <v>232</v>
      </c>
    </row>
    <row r="12" spans="2:23" ht="23.1" hidden="1" customHeight="1" x14ac:dyDescent="0.25">
      <c r="B12" s="917" t="s">
        <v>1033</v>
      </c>
      <c r="C12" s="918">
        <v>1140</v>
      </c>
      <c r="D12" s="919">
        <v>910</v>
      </c>
      <c r="E12" s="922">
        <v>230</v>
      </c>
      <c r="F12" s="921">
        <v>826</v>
      </c>
      <c r="G12" s="922">
        <v>314</v>
      </c>
      <c r="H12" s="921">
        <v>401</v>
      </c>
      <c r="I12" s="914">
        <v>187</v>
      </c>
      <c r="J12" s="914">
        <v>24</v>
      </c>
      <c r="K12" s="923">
        <v>61</v>
      </c>
      <c r="L12" s="923">
        <v>26</v>
      </c>
      <c r="M12" s="914">
        <v>16</v>
      </c>
      <c r="N12" s="914">
        <v>51</v>
      </c>
      <c r="O12" s="914" t="s">
        <v>1080</v>
      </c>
      <c r="P12" s="922">
        <v>374</v>
      </c>
      <c r="Q12" s="921">
        <v>18</v>
      </c>
      <c r="R12" s="923">
        <v>47</v>
      </c>
      <c r="S12" s="923">
        <v>96</v>
      </c>
      <c r="T12" s="923">
        <v>159</v>
      </c>
      <c r="U12" s="923">
        <v>261</v>
      </c>
      <c r="V12" s="923">
        <v>290</v>
      </c>
      <c r="W12" s="922">
        <v>269</v>
      </c>
    </row>
    <row r="13" spans="2:23" ht="23.1" hidden="1" customHeight="1" x14ac:dyDescent="0.25">
      <c r="B13" s="917" t="s">
        <v>1034</v>
      </c>
      <c r="C13" s="918">
        <v>1113</v>
      </c>
      <c r="D13" s="919">
        <v>855</v>
      </c>
      <c r="E13" s="922">
        <v>258</v>
      </c>
      <c r="F13" s="921">
        <v>799</v>
      </c>
      <c r="G13" s="922">
        <v>314</v>
      </c>
      <c r="H13" s="921">
        <v>439</v>
      </c>
      <c r="I13" s="914">
        <v>156</v>
      </c>
      <c r="J13" s="914">
        <v>26</v>
      </c>
      <c r="K13" s="923">
        <v>64</v>
      </c>
      <c r="L13" s="923">
        <v>16</v>
      </c>
      <c r="M13" s="914">
        <v>19</v>
      </c>
      <c r="N13" s="914">
        <v>60</v>
      </c>
      <c r="O13" s="914" t="s">
        <v>1080</v>
      </c>
      <c r="P13" s="922">
        <v>333</v>
      </c>
      <c r="Q13" s="921">
        <v>12</v>
      </c>
      <c r="R13" s="923">
        <v>50</v>
      </c>
      <c r="S13" s="923">
        <v>99</v>
      </c>
      <c r="T13" s="923">
        <v>127</v>
      </c>
      <c r="U13" s="923">
        <v>269</v>
      </c>
      <c r="V13" s="923">
        <v>267</v>
      </c>
      <c r="W13" s="922">
        <v>289</v>
      </c>
    </row>
    <row r="14" spans="2:23" ht="23.1" hidden="1" customHeight="1" x14ac:dyDescent="0.25">
      <c r="B14" s="917" t="s">
        <v>497</v>
      </c>
      <c r="C14" s="918">
        <v>1165</v>
      </c>
      <c r="D14" s="919">
        <v>893</v>
      </c>
      <c r="E14" s="922">
        <v>272</v>
      </c>
      <c r="F14" s="921">
        <v>814</v>
      </c>
      <c r="G14" s="922">
        <v>351</v>
      </c>
      <c r="H14" s="921">
        <v>457</v>
      </c>
      <c r="I14" s="914">
        <v>130</v>
      </c>
      <c r="J14" s="914">
        <v>24</v>
      </c>
      <c r="K14" s="923">
        <v>66</v>
      </c>
      <c r="L14" s="923">
        <v>11</v>
      </c>
      <c r="M14" s="914">
        <v>25</v>
      </c>
      <c r="N14" s="914">
        <v>72</v>
      </c>
      <c r="O14" s="914" t="s">
        <v>1080</v>
      </c>
      <c r="P14" s="922">
        <v>380</v>
      </c>
      <c r="Q14" s="921">
        <v>10</v>
      </c>
      <c r="R14" s="923">
        <v>37</v>
      </c>
      <c r="S14" s="923">
        <v>99</v>
      </c>
      <c r="T14" s="923">
        <v>137</v>
      </c>
      <c r="U14" s="923">
        <v>268</v>
      </c>
      <c r="V14" s="923">
        <v>314</v>
      </c>
      <c r="W14" s="922">
        <v>300</v>
      </c>
    </row>
    <row r="15" spans="2:23" ht="23.1" hidden="1" customHeight="1" x14ac:dyDescent="0.25">
      <c r="B15" s="924" t="s">
        <v>498</v>
      </c>
      <c r="C15" s="925">
        <v>1233</v>
      </c>
      <c r="D15" s="926">
        <v>909</v>
      </c>
      <c r="E15" s="927">
        <v>324</v>
      </c>
      <c r="F15" s="928">
        <v>873</v>
      </c>
      <c r="G15" s="927">
        <v>360</v>
      </c>
      <c r="H15" s="928">
        <v>443</v>
      </c>
      <c r="I15" s="929">
        <v>133</v>
      </c>
      <c r="J15" s="914">
        <v>26</v>
      </c>
      <c r="K15" s="930">
        <v>61</v>
      </c>
      <c r="L15" s="930">
        <v>30</v>
      </c>
      <c r="M15" s="929">
        <v>23</v>
      </c>
      <c r="N15" s="929">
        <v>53</v>
      </c>
      <c r="O15" s="929" t="s">
        <v>1080</v>
      </c>
      <c r="P15" s="927">
        <v>464</v>
      </c>
      <c r="Q15" s="928">
        <v>9</v>
      </c>
      <c r="R15" s="930">
        <v>42</v>
      </c>
      <c r="S15" s="930">
        <v>103</v>
      </c>
      <c r="T15" s="930">
        <v>174</v>
      </c>
      <c r="U15" s="930">
        <v>302</v>
      </c>
      <c r="V15" s="930">
        <v>285</v>
      </c>
      <c r="W15" s="927">
        <v>318</v>
      </c>
    </row>
    <row r="16" spans="2:23" ht="23.1" hidden="1" customHeight="1" x14ac:dyDescent="0.25">
      <c r="B16" s="931" t="s">
        <v>499</v>
      </c>
      <c r="C16" s="918">
        <f>SUM(D16:E16)</f>
        <v>1173</v>
      </c>
      <c r="D16" s="919">
        <v>858</v>
      </c>
      <c r="E16" s="922">
        <v>315</v>
      </c>
      <c r="F16" s="932">
        <v>834</v>
      </c>
      <c r="G16" s="933">
        <v>339</v>
      </c>
      <c r="H16" s="921">
        <v>427</v>
      </c>
      <c r="I16" s="914">
        <v>137</v>
      </c>
      <c r="J16" s="914">
        <v>27</v>
      </c>
      <c r="K16" s="923">
        <v>61</v>
      </c>
      <c r="L16" s="923">
        <v>17</v>
      </c>
      <c r="M16" s="914">
        <v>19</v>
      </c>
      <c r="N16" s="914">
        <v>51</v>
      </c>
      <c r="O16" s="914" t="s">
        <v>1080</v>
      </c>
      <c r="P16" s="922">
        <v>434</v>
      </c>
      <c r="Q16" s="921">
        <v>19</v>
      </c>
      <c r="R16" s="923" t="s">
        <v>1083</v>
      </c>
      <c r="S16" s="923" t="s">
        <v>1084</v>
      </c>
      <c r="T16" s="923">
        <v>144</v>
      </c>
      <c r="U16" s="923">
        <v>312</v>
      </c>
      <c r="V16" s="923">
        <v>248</v>
      </c>
      <c r="W16" s="922">
        <v>316</v>
      </c>
    </row>
    <row r="17" spans="2:24" ht="23.1" hidden="1" customHeight="1" x14ac:dyDescent="0.25">
      <c r="B17" s="934" t="s">
        <v>500</v>
      </c>
      <c r="C17" s="925">
        <f>SUM(D17:E17)</f>
        <v>1190</v>
      </c>
      <c r="D17" s="926">
        <v>808</v>
      </c>
      <c r="E17" s="927">
        <v>382</v>
      </c>
      <c r="F17" s="928">
        <v>841</v>
      </c>
      <c r="G17" s="927">
        <v>349</v>
      </c>
      <c r="H17" s="928">
        <v>444</v>
      </c>
      <c r="I17" s="929">
        <v>115</v>
      </c>
      <c r="J17" s="914">
        <v>25</v>
      </c>
      <c r="K17" s="930">
        <v>81</v>
      </c>
      <c r="L17" s="930">
        <v>22</v>
      </c>
      <c r="M17" s="929">
        <v>21</v>
      </c>
      <c r="N17" s="929">
        <v>69</v>
      </c>
      <c r="O17" s="929" t="s">
        <v>1080</v>
      </c>
      <c r="P17" s="927">
        <v>413</v>
      </c>
      <c r="Q17" s="928">
        <v>12</v>
      </c>
      <c r="R17" s="930" t="s">
        <v>1085</v>
      </c>
      <c r="S17" s="930" t="s">
        <v>1086</v>
      </c>
      <c r="T17" s="930">
        <v>153</v>
      </c>
      <c r="U17" s="930">
        <v>292</v>
      </c>
      <c r="V17" s="930">
        <v>265</v>
      </c>
      <c r="W17" s="927">
        <v>317</v>
      </c>
    </row>
    <row r="18" spans="2:24" ht="23.1" hidden="1" customHeight="1" x14ac:dyDescent="0.25">
      <c r="B18" s="931" t="s">
        <v>501</v>
      </c>
      <c r="C18" s="918">
        <v>1233</v>
      </c>
      <c r="D18" s="919">
        <v>819</v>
      </c>
      <c r="E18" s="922">
        <v>414</v>
      </c>
      <c r="F18" s="921">
        <v>832</v>
      </c>
      <c r="G18" s="922">
        <v>401</v>
      </c>
      <c r="H18" s="921">
        <v>411</v>
      </c>
      <c r="I18" s="914">
        <v>132</v>
      </c>
      <c r="J18" s="914">
        <v>22</v>
      </c>
      <c r="K18" s="923">
        <v>82</v>
      </c>
      <c r="L18" s="923">
        <v>35</v>
      </c>
      <c r="M18" s="914">
        <v>19</v>
      </c>
      <c r="N18" s="914">
        <v>66</v>
      </c>
      <c r="O18" s="914" t="s">
        <v>1080</v>
      </c>
      <c r="P18" s="922">
        <v>466</v>
      </c>
      <c r="Q18" s="921">
        <v>4</v>
      </c>
      <c r="R18" s="923">
        <v>38</v>
      </c>
      <c r="S18" s="923">
        <v>111</v>
      </c>
      <c r="T18" s="923">
        <v>177</v>
      </c>
      <c r="U18" s="923">
        <v>279</v>
      </c>
      <c r="V18" s="923">
        <v>278</v>
      </c>
      <c r="W18" s="922">
        <v>346</v>
      </c>
    </row>
    <row r="19" spans="2:24" ht="23.1" hidden="1" customHeight="1" x14ac:dyDescent="0.25">
      <c r="B19" s="935" t="s">
        <v>502</v>
      </c>
      <c r="C19" s="936">
        <v>1301</v>
      </c>
      <c r="D19" s="937">
        <v>835</v>
      </c>
      <c r="E19" s="938">
        <v>466</v>
      </c>
      <c r="F19" s="939">
        <v>916</v>
      </c>
      <c r="G19" s="938">
        <v>385</v>
      </c>
      <c r="H19" s="939">
        <v>441</v>
      </c>
      <c r="I19" s="940">
        <v>116</v>
      </c>
      <c r="J19" s="914">
        <v>15</v>
      </c>
      <c r="K19" s="941">
        <v>100</v>
      </c>
      <c r="L19" s="941">
        <v>31</v>
      </c>
      <c r="M19" s="940">
        <v>17</v>
      </c>
      <c r="N19" s="940">
        <v>45</v>
      </c>
      <c r="O19" s="940" t="s">
        <v>1080</v>
      </c>
      <c r="P19" s="938">
        <v>536</v>
      </c>
      <c r="Q19" s="939">
        <v>9</v>
      </c>
      <c r="R19" s="941">
        <v>44</v>
      </c>
      <c r="S19" s="941">
        <v>115</v>
      </c>
      <c r="T19" s="941">
        <v>179</v>
      </c>
      <c r="U19" s="941">
        <v>338</v>
      </c>
      <c r="V19" s="941">
        <v>305</v>
      </c>
      <c r="W19" s="938">
        <v>311</v>
      </c>
    </row>
    <row r="20" spans="2:24" ht="27" hidden="1" customHeight="1" x14ac:dyDescent="0.25">
      <c r="B20" s="942" t="s">
        <v>503</v>
      </c>
      <c r="C20" s="925">
        <v>1343</v>
      </c>
      <c r="D20" s="926">
        <v>820</v>
      </c>
      <c r="E20" s="927">
        <v>523</v>
      </c>
      <c r="F20" s="928">
        <v>903</v>
      </c>
      <c r="G20" s="927">
        <v>440</v>
      </c>
      <c r="H20" s="928">
        <v>443</v>
      </c>
      <c r="I20" s="929">
        <v>104</v>
      </c>
      <c r="J20" s="929">
        <v>30</v>
      </c>
      <c r="K20" s="930">
        <v>107</v>
      </c>
      <c r="L20" s="930">
        <v>48</v>
      </c>
      <c r="M20" s="929">
        <v>18</v>
      </c>
      <c r="N20" s="929">
        <v>46</v>
      </c>
      <c r="O20" s="929" t="s">
        <v>1080</v>
      </c>
      <c r="P20" s="927">
        <v>547</v>
      </c>
      <c r="Q20" s="928">
        <v>10</v>
      </c>
      <c r="R20" s="930">
        <v>52</v>
      </c>
      <c r="S20" s="930">
        <v>108</v>
      </c>
      <c r="T20" s="930">
        <v>193</v>
      </c>
      <c r="U20" s="930">
        <v>325</v>
      </c>
      <c r="V20" s="930">
        <v>289</v>
      </c>
      <c r="W20" s="927">
        <v>366</v>
      </c>
    </row>
    <row r="21" spans="2:24" ht="27" hidden="1" customHeight="1" x14ac:dyDescent="0.25">
      <c r="B21" s="943" t="s">
        <v>504</v>
      </c>
      <c r="C21" s="918">
        <f>SUM(D21:E21)</f>
        <v>1358</v>
      </c>
      <c r="D21" s="919">
        <v>805</v>
      </c>
      <c r="E21" s="922">
        <v>553</v>
      </c>
      <c r="F21" s="921">
        <v>923</v>
      </c>
      <c r="G21" s="922">
        <v>435</v>
      </c>
      <c r="H21" s="921">
        <v>461</v>
      </c>
      <c r="I21" s="914">
        <v>114</v>
      </c>
      <c r="J21" s="914">
        <v>30</v>
      </c>
      <c r="K21" s="923">
        <v>103</v>
      </c>
      <c r="L21" s="923">
        <v>37</v>
      </c>
      <c r="M21" s="914">
        <v>22</v>
      </c>
      <c r="N21" s="914">
        <v>55</v>
      </c>
      <c r="O21" s="914" t="s">
        <v>1080</v>
      </c>
      <c r="P21" s="922">
        <v>536</v>
      </c>
      <c r="Q21" s="921">
        <v>4</v>
      </c>
      <c r="R21" s="923">
        <v>45</v>
      </c>
      <c r="S21" s="923">
        <v>129</v>
      </c>
      <c r="T21" s="923">
        <v>184</v>
      </c>
      <c r="U21" s="923">
        <v>363</v>
      </c>
      <c r="V21" s="923">
        <v>298</v>
      </c>
      <c r="W21" s="922">
        <v>335</v>
      </c>
    </row>
    <row r="22" spans="2:24" ht="27" hidden="1" customHeight="1" x14ac:dyDescent="0.25">
      <c r="B22" s="943" t="s">
        <v>1087</v>
      </c>
      <c r="C22" s="918">
        <f>SUM(D22:E22)</f>
        <v>1356</v>
      </c>
      <c r="D22" s="919">
        <v>753</v>
      </c>
      <c r="E22" s="922">
        <v>603</v>
      </c>
      <c r="F22" s="921">
        <v>881</v>
      </c>
      <c r="G22" s="922">
        <v>475</v>
      </c>
      <c r="H22" s="921">
        <v>417</v>
      </c>
      <c r="I22" s="914">
        <v>84</v>
      </c>
      <c r="J22" s="914">
        <v>26</v>
      </c>
      <c r="K22" s="923">
        <v>106</v>
      </c>
      <c r="L22" s="923">
        <v>40</v>
      </c>
      <c r="M22" s="914">
        <v>20</v>
      </c>
      <c r="N22" s="914">
        <v>46</v>
      </c>
      <c r="O22" s="914" t="s">
        <v>1080</v>
      </c>
      <c r="P22" s="922">
        <v>617</v>
      </c>
      <c r="Q22" s="921">
        <v>10</v>
      </c>
      <c r="R22" s="923">
        <v>72</v>
      </c>
      <c r="S22" s="923">
        <v>124</v>
      </c>
      <c r="T22" s="923">
        <v>174</v>
      </c>
      <c r="U22" s="923">
        <v>352</v>
      </c>
      <c r="V22" s="923">
        <v>304</v>
      </c>
      <c r="W22" s="922">
        <v>320</v>
      </c>
    </row>
    <row r="23" spans="2:24" ht="27" hidden="1" customHeight="1" x14ac:dyDescent="0.25">
      <c r="B23" s="943" t="s">
        <v>1088</v>
      </c>
      <c r="C23" s="918">
        <v>1336</v>
      </c>
      <c r="D23" s="919">
        <v>732</v>
      </c>
      <c r="E23" s="922">
        <v>604</v>
      </c>
      <c r="F23" s="921">
        <v>881</v>
      </c>
      <c r="G23" s="922">
        <v>455</v>
      </c>
      <c r="H23" s="921">
        <v>465</v>
      </c>
      <c r="I23" s="914">
        <v>101</v>
      </c>
      <c r="J23" s="914">
        <v>32</v>
      </c>
      <c r="K23" s="923">
        <v>148</v>
      </c>
      <c r="L23" s="923">
        <v>42</v>
      </c>
      <c r="M23" s="914">
        <v>17</v>
      </c>
      <c r="N23" s="914">
        <v>61</v>
      </c>
      <c r="O23" s="944" t="s">
        <v>1080</v>
      </c>
      <c r="P23" s="922">
        <v>470</v>
      </c>
      <c r="Q23" s="921">
        <v>8</v>
      </c>
      <c r="R23" s="923">
        <v>57</v>
      </c>
      <c r="S23" s="923">
        <v>112</v>
      </c>
      <c r="T23" s="923">
        <v>152</v>
      </c>
      <c r="U23" s="923">
        <v>325</v>
      </c>
      <c r="V23" s="923">
        <v>340</v>
      </c>
      <c r="W23" s="922">
        <v>342</v>
      </c>
    </row>
    <row r="24" spans="2:24" ht="27" hidden="1" customHeight="1" x14ac:dyDescent="0.25">
      <c r="B24" s="945" t="s">
        <v>507</v>
      </c>
      <c r="C24" s="918">
        <v>1465</v>
      </c>
      <c r="D24" s="919">
        <v>766</v>
      </c>
      <c r="E24" s="922">
        <v>699</v>
      </c>
      <c r="F24" s="921">
        <v>1010</v>
      </c>
      <c r="G24" s="922">
        <v>455</v>
      </c>
      <c r="H24" s="921">
        <v>571</v>
      </c>
      <c r="I24" s="914">
        <v>127</v>
      </c>
      <c r="J24" s="914">
        <v>45</v>
      </c>
      <c r="K24" s="923">
        <v>307</v>
      </c>
      <c r="L24" s="923">
        <v>43</v>
      </c>
      <c r="M24" s="914">
        <v>31</v>
      </c>
      <c r="N24" s="914">
        <v>73</v>
      </c>
      <c r="O24" s="914">
        <v>158</v>
      </c>
      <c r="P24" s="922">
        <v>110</v>
      </c>
      <c r="Q24" s="921">
        <v>16</v>
      </c>
      <c r="R24" s="923">
        <v>57</v>
      </c>
      <c r="S24" s="923">
        <v>146</v>
      </c>
      <c r="T24" s="923">
        <v>189</v>
      </c>
      <c r="U24" s="923">
        <v>377</v>
      </c>
      <c r="V24" s="923">
        <v>302</v>
      </c>
      <c r="W24" s="922">
        <v>378</v>
      </c>
    </row>
    <row r="25" spans="2:24" ht="27" hidden="1" customHeight="1" x14ac:dyDescent="0.25">
      <c r="B25" s="946" t="s">
        <v>508</v>
      </c>
      <c r="C25" s="936">
        <v>1414</v>
      </c>
      <c r="D25" s="937">
        <v>749</v>
      </c>
      <c r="E25" s="938">
        <v>665</v>
      </c>
      <c r="F25" s="939">
        <v>970</v>
      </c>
      <c r="G25" s="938">
        <v>444</v>
      </c>
      <c r="H25" s="939">
        <v>532</v>
      </c>
      <c r="I25" s="940">
        <v>133</v>
      </c>
      <c r="J25" s="940">
        <v>40</v>
      </c>
      <c r="K25" s="941">
        <v>273</v>
      </c>
      <c r="L25" s="941">
        <v>44</v>
      </c>
      <c r="M25" s="940">
        <v>21</v>
      </c>
      <c r="N25" s="940">
        <v>97</v>
      </c>
      <c r="O25" s="940">
        <v>163</v>
      </c>
      <c r="P25" s="938">
        <v>111</v>
      </c>
      <c r="Q25" s="939">
        <v>15</v>
      </c>
      <c r="R25" s="941">
        <v>56</v>
      </c>
      <c r="S25" s="941">
        <v>121</v>
      </c>
      <c r="T25" s="941">
        <v>182</v>
      </c>
      <c r="U25" s="941">
        <v>382</v>
      </c>
      <c r="V25" s="941">
        <v>315</v>
      </c>
      <c r="W25" s="938">
        <v>343</v>
      </c>
    </row>
    <row r="26" spans="2:24" ht="27" hidden="1" customHeight="1" x14ac:dyDescent="0.25">
      <c r="B26" s="945" t="s">
        <v>510</v>
      </c>
      <c r="C26" s="918">
        <v>1309</v>
      </c>
      <c r="D26" s="919">
        <v>656</v>
      </c>
      <c r="E26" s="922">
        <v>653</v>
      </c>
      <c r="F26" s="921">
        <v>859</v>
      </c>
      <c r="G26" s="922">
        <v>450</v>
      </c>
      <c r="H26" s="921">
        <v>500</v>
      </c>
      <c r="I26" s="914">
        <v>103</v>
      </c>
      <c r="J26" s="914">
        <v>34</v>
      </c>
      <c r="K26" s="923">
        <v>277</v>
      </c>
      <c r="L26" s="923">
        <v>38</v>
      </c>
      <c r="M26" s="914">
        <v>30</v>
      </c>
      <c r="N26" s="914">
        <v>78</v>
      </c>
      <c r="O26" s="914">
        <v>157</v>
      </c>
      <c r="P26" s="922">
        <v>92</v>
      </c>
      <c r="Q26" s="921">
        <v>22</v>
      </c>
      <c r="R26" s="923">
        <v>53</v>
      </c>
      <c r="S26" s="923">
        <v>97</v>
      </c>
      <c r="T26" s="923">
        <v>183</v>
      </c>
      <c r="U26" s="923">
        <v>332</v>
      </c>
      <c r="V26" s="923">
        <v>306</v>
      </c>
      <c r="W26" s="922">
        <v>316</v>
      </c>
    </row>
    <row r="27" spans="2:24" ht="27" hidden="1" customHeight="1" x14ac:dyDescent="0.25">
      <c r="B27" s="946" t="s">
        <v>511</v>
      </c>
      <c r="C27" s="936">
        <v>1342</v>
      </c>
      <c r="D27" s="937">
        <v>714</v>
      </c>
      <c r="E27" s="938">
        <v>628</v>
      </c>
      <c r="F27" s="939">
        <v>899</v>
      </c>
      <c r="G27" s="938">
        <v>443</v>
      </c>
      <c r="H27" s="939">
        <v>537</v>
      </c>
      <c r="I27" s="940">
        <v>122</v>
      </c>
      <c r="J27" s="940">
        <v>27</v>
      </c>
      <c r="K27" s="941">
        <v>282</v>
      </c>
      <c r="L27" s="941">
        <v>38</v>
      </c>
      <c r="M27" s="940">
        <v>25</v>
      </c>
      <c r="N27" s="940">
        <v>76</v>
      </c>
      <c r="O27" s="940">
        <v>166</v>
      </c>
      <c r="P27" s="938">
        <v>69</v>
      </c>
      <c r="Q27" s="939">
        <v>10</v>
      </c>
      <c r="R27" s="941">
        <v>58</v>
      </c>
      <c r="S27" s="941">
        <v>97</v>
      </c>
      <c r="T27" s="941">
        <v>153</v>
      </c>
      <c r="U27" s="941">
        <v>334</v>
      </c>
      <c r="V27" s="941">
        <v>363</v>
      </c>
      <c r="W27" s="938">
        <v>327</v>
      </c>
    </row>
    <row r="28" spans="2:24" ht="27" hidden="1" customHeight="1" x14ac:dyDescent="0.25">
      <c r="B28" s="947" t="s">
        <v>3</v>
      </c>
      <c r="C28" s="925">
        <v>1326</v>
      </c>
      <c r="D28" s="926">
        <v>646</v>
      </c>
      <c r="E28" s="927">
        <v>680</v>
      </c>
      <c r="F28" s="928">
        <v>901</v>
      </c>
      <c r="G28" s="927">
        <v>425</v>
      </c>
      <c r="H28" s="928">
        <v>494</v>
      </c>
      <c r="I28" s="929">
        <v>110</v>
      </c>
      <c r="J28" s="929">
        <v>33</v>
      </c>
      <c r="K28" s="930">
        <v>301</v>
      </c>
      <c r="L28" s="930">
        <v>37</v>
      </c>
      <c r="M28" s="929">
        <v>26</v>
      </c>
      <c r="N28" s="929">
        <v>79</v>
      </c>
      <c r="O28" s="929">
        <v>164</v>
      </c>
      <c r="P28" s="927">
        <v>82</v>
      </c>
      <c r="Q28" s="928">
        <v>11</v>
      </c>
      <c r="R28" s="930">
        <v>48</v>
      </c>
      <c r="S28" s="930">
        <v>104</v>
      </c>
      <c r="T28" s="930">
        <v>159</v>
      </c>
      <c r="U28" s="930">
        <v>340</v>
      </c>
      <c r="V28" s="930">
        <v>366</v>
      </c>
      <c r="W28" s="927">
        <v>298</v>
      </c>
    </row>
    <row r="29" spans="2:24" ht="27" hidden="1" customHeight="1" x14ac:dyDescent="0.25">
      <c r="B29" s="947" t="s">
        <v>4</v>
      </c>
      <c r="C29" s="925">
        <v>1517</v>
      </c>
      <c r="D29" s="926">
        <v>683</v>
      </c>
      <c r="E29" s="927">
        <v>834</v>
      </c>
      <c r="F29" s="928">
        <v>996</v>
      </c>
      <c r="G29" s="927">
        <v>521</v>
      </c>
      <c r="H29" s="928">
        <v>517</v>
      </c>
      <c r="I29" s="929">
        <v>104</v>
      </c>
      <c r="J29" s="929">
        <v>29</v>
      </c>
      <c r="K29" s="930">
        <v>306</v>
      </c>
      <c r="L29" s="930">
        <v>32</v>
      </c>
      <c r="M29" s="929">
        <v>38</v>
      </c>
      <c r="N29" s="929">
        <v>112</v>
      </c>
      <c r="O29" s="929">
        <v>124</v>
      </c>
      <c r="P29" s="927">
        <v>255</v>
      </c>
      <c r="Q29" s="928">
        <v>4</v>
      </c>
      <c r="R29" s="930">
        <v>67</v>
      </c>
      <c r="S29" s="930">
        <v>134</v>
      </c>
      <c r="T29" s="930">
        <v>189</v>
      </c>
      <c r="U29" s="930">
        <v>381</v>
      </c>
      <c r="V29" s="930">
        <v>407</v>
      </c>
      <c r="W29" s="927">
        <v>335</v>
      </c>
    </row>
    <row r="30" spans="2:24" ht="27" hidden="1" customHeight="1" x14ac:dyDescent="0.25">
      <c r="B30" s="945" t="s">
        <v>5</v>
      </c>
      <c r="C30" s="918">
        <v>1522</v>
      </c>
      <c r="D30" s="919">
        <v>717</v>
      </c>
      <c r="E30" s="922">
        <v>805</v>
      </c>
      <c r="F30" s="921">
        <v>980</v>
      </c>
      <c r="G30" s="922">
        <v>542</v>
      </c>
      <c r="H30" s="921">
        <v>515</v>
      </c>
      <c r="I30" s="914">
        <v>99</v>
      </c>
      <c r="J30" s="914">
        <v>51</v>
      </c>
      <c r="K30" s="923">
        <v>332</v>
      </c>
      <c r="L30" s="923">
        <v>48</v>
      </c>
      <c r="M30" s="914">
        <v>36</v>
      </c>
      <c r="N30" s="914">
        <v>82</v>
      </c>
      <c r="O30" s="914">
        <v>119</v>
      </c>
      <c r="P30" s="922">
        <v>240</v>
      </c>
      <c r="Q30" s="921">
        <v>3</v>
      </c>
      <c r="R30" s="923">
        <v>44</v>
      </c>
      <c r="S30" s="923">
        <v>121</v>
      </c>
      <c r="T30" s="923">
        <v>159</v>
      </c>
      <c r="U30" s="923">
        <v>361</v>
      </c>
      <c r="V30" s="923">
        <v>413</v>
      </c>
      <c r="W30" s="922">
        <v>421</v>
      </c>
      <c r="X30" s="948"/>
    </row>
    <row r="31" spans="2:24" ht="27" hidden="1" customHeight="1" x14ac:dyDescent="0.25">
      <c r="B31" s="946" t="s">
        <v>6</v>
      </c>
      <c r="C31" s="936">
        <v>1406</v>
      </c>
      <c r="D31" s="937">
        <v>663</v>
      </c>
      <c r="E31" s="938">
        <v>743</v>
      </c>
      <c r="F31" s="949">
        <v>920</v>
      </c>
      <c r="G31" s="950">
        <v>486</v>
      </c>
      <c r="H31" s="939">
        <v>462</v>
      </c>
      <c r="I31" s="940">
        <v>106</v>
      </c>
      <c r="J31" s="940">
        <v>53</v>
      </c>
      <c r="K31" s="941">
        <v>257</v>
      </c>
      <c r="L31" s="941">
        <v>38</v>
      </c>
      <c r="M31" s="940">
        <v>31</v>
      </c>
      <c r="N31" s="940">
        <v>115</v>
      </c>
      <c r="O31" s="940">
        <v>109</v>
      </c>
      <c r="P31" s="938">
        <v>235</v>
      </c>
      <c r="Q31" s="939">
        <v>5</v>
      </c>
      <c r="R31" s="941">
        <v>63</v>
      </c>
      <c r="S31" s="941">
        <v>98</v>
      </c>
      <c r="T31" s="941">
        <v>165</v>
      </c>
      <c r="U31" s="941">
        <v>379</v>
      </c>
      <c r="V31" s="941">
        <v>340</v>
      </c>
      <c r="W31" s="938">
        <v>356</v>
      </c>
      <c r="X31" s="948"/>
    </row>
    <row r="32" spans="2:24" ht="27" hidden="1" customHeight="1" x14ac:dyDescent="0.25">
      <c r="B32" s="947" t="s">
        <v>7</v>
      </c>
      <c r="C32" s="951">
        <v>1374</v>
      </c>
      <c r="D32" s="952">
        <v>625</v>
      </c>
      <c r="E32" s="953">
        <v>749</v>
      </c>
      <c r="F32" s="954">
        <v>896</v>
      </c>
      <c r="G32" s="953">
        <v>478</v>
      </c>
      <c r="H32" s="954">
        <v>478</v>
      </c>
      <c r="I32" s="955">
        <v>102</v>
      </c>
      <c r="J32" s="955">
        <v>33</v>
      </c>
      <c r="K32" s="956">
        <v>245</v>
      </c>
      <c r="L32" s="956">
        <v>35</v>
      </c>
      <c r="M32" s="955">
        <v>24</v>
      </c>
      <c r="N32" s="955">
        <v>91</v>
      </c>
      <c r="O32" s="955">
        <v>123</v>
      </c>
      <c r="P32" s="953">
        <v>243</v>
      </c>
      <c r="Q32" s="954">
        <v>15</v>
      </c>
      <c r="R32" s="956">
        <v>50</v>
      </c>
      <c r="S32" s="956">
        <v>99</v>
      </c>
      <c r="T32" s="956">
        <v>174</v>
      </c>
      <c r="U32" s="956">
        <v>324</v>
      </c>
      <c r="V32" s="956">
        <v>365</v>
      </c>
      <c r="W32" s="953">
        <v>347</v>
      </c>
      <c r="X32" s="948"/>
    </row>
    <row r="33" spans="2:24" ht="27" hidden="1" customHeight="1" x14ac:dyDescent="0.25">
      <c r="B33" s="947" t="s">
        <v>8</v>
      </c>
      <c r="C33" s="951">
        <v>1439</v>
      </c>
      <c r="D33" s="952">
        <v>657</v>
      </c>
      <c r="E33" s="953">
        <v>782</v>
      </c>
      <c r="F33" s="954">
        <v>937</v>
      </c>
      <c r="G33" s="953">
        <v>502</v>
      </c>
      <c r="H33" s="954">
        <v>477</v>
      </c>
      <c r="I33" s="955">
        <v>87</v>
      </c>
      <c r="J33" s="955">
        <v>56</v>
      </c>
      <c r="K33" s="956">
        <v>271</v>
      </c>
      <c r="L33" s="956">
        <v>49</v>
      </c>
      <c r="M33" s="955">
        <v>28</v>
      </c>
      <c r="N33" s="955">
        <v>112</v>
      </c>
      <c r="O33" s="955">
        <v>98</v>
      </c>
      <c r="P33" s="953">
        <v>261</v>
      </c>
      <c r="Q33" s="954">
        <v>15</v>
      </c>
      <c r="R33" s="956">
        <v>54</v>
      </c>
      <c r="S33" s="956">
        <v>108</v>
      </c>
      <c r="T33" s="956">
        <v>157</v>
      </c>
      <c r="U33" s="956">
        <v>331</v>
      </c>
      <c r="V33" s="956">
        <v>393</v>
      </c>
      <c r="W33" s="953">
        <v>381</v>
      </c>
      <c r="X33" s="948"/>
    </row>
    <row r="34" spans="2:24" ht="27" hidden="1" customHeight="1" x14ac:dyDescent="0.25">
      <c r="B34" s="945" t="s">
        <v>9</v>
      </c>
      <c r="C34" s="957">
        <v>1256</v>
      </c>
      <c r="D34" s="958">
        <v>566</v>
      </c>
      <c r="E34" s="959">
        <v>690</v>
      </c>
      <c r="F34" s="932">
        <v>845</v>
      </c>
      <c r="G34" s="933">
        <v>411</v>
      </c>
      <c r="H34" s="958">
        <v>426</v>
      </c>
      <c r="I34" s="960">
        <v>82</v>
      </c>
      <c r="J34" s="960">
        <v>49</v>
      </c>
      <c r="K34" s="960">
        <v>224</v>
      </c>
      <c r="L34" s="960">
        <v>34</v>
      </c>
      <c r="M34" s="960">
        <v>21</v>
      </c>
      <c r="N34" s="960">
        <v>98</v>
      </c>
      <c r="O34" s="960">
        <v>104</v>
      </c>
      <c r="P34" s="933">
        <v>218</v>
      </c>
      <c r="Q34" s="958">
        <v>11</v>
      </c>
      <c r="R34" s="960">
        <v>31</v>
      </c>
      <c r="S34" s="960">
        <v>103</v>
      </c>
      <c r="T34" s="960">
        <v>152</v>
      </c>
      <c r="U34" s="960">
        <v>328</v>
      </c>
      <c r="V34" s="960">
        <v>278</v>
      </c>
      <c r="W34" s="933">
        <v>353</v>
      </c>
      <c r="X34" s="948"/>
    </row>
    <row r="35" spans="2:24" ht="27" hidden="1" customHeight="1" x14ac:dyDescent="0.25">
      <c r="B35" s="945" t="s">
        <v>10</v>
      </c>
      <c r="C35" s="957">
        <v>1328</v>
      </c>
      <c r="D35" s="958">
        <v>566</v>
      </c>
      <c r="E35" s="959">
        <v>762</v>
      </c>
      <c r="F35" s="932">
        <v>848</v>
      </c>
      <c r="G35" s="933">
        <v>480</v>
      </c>
      <c r="H35" s="958">
        <v>405</v>
      </c>
      <c r="I35" s="960">
        <v>89</v>
      </c>
      <c r="J35" s="960">
        <v>38</v>
      </c>
      <c r="K35" s="960">
        <v>260</v>
      </c>
      <c r="L35" s="960">
        <v>37</v>
      </c>
      <c r="M35" s="960">
        <v>23</v>
      </c>
      <c r="N35" s="960">
        <v>103</v>
      </c>
      <c r="O35" s="960">
        <v>124</v>
      </c>
      <c r="P35" s="933">
        <v>249</v>
      </c>
      <c r="Q35" s="958">
        <v>3</v>
      </c>
      <c r="R35" s="960">
        <v>59</v>
      </c>
      <c r="S35" s="960">
        <v>109</v>
      </c>
      <c r="T35" s="960">
        <v>173</v>
      </c>
      <c r="U35" s="960">
        <v>308</v>
      </c>
      <c r="V35" s="960">
        <v>296</v>
      </c>
      <c r="W35" s="933">
        <v>380</v>
      </c>
      <c r="X35" s="948"/>
    </row>
    <row r="36" spans="2:24" ht="27" hidden="1" customHeight="1" x14ac:dyDescent="0.25">
      <c r="B36" s="961" t="s">
        <v>11</v>
      </c>
      <c r="C36" s="936">
        <f>SUM(D36:E36)</f>
        <v>1315</v>
      </c>
      <c r="D36" s="939">
        <v>572</v>
      </c>
      <c r="E36" s="938">
        <v>743</v>
      </c>
      <c r="F36" s="939">
        <v>861</v>
      </c>
      <c r="G36" s="938">
        <v>454</v>
      </c>
      <c r="H36" s="939">
        <v>426</v>
      </c>
      <c r="I36" s="941">
        <v>94</v>
      </c>
      <c r="J36" s="941">
        <v>43</v>
      </c>
      <c r="K36" s="941">
        <v>258</v>
      </c>
      <c r="L36" s="941">
        <v>39</v>
      </c>
      <c r="M36" s="941">
        <v>20</v>
      </c>
      <c r="N36" s="941">
        <v>109</v>
      </c>
      <c r="O36" s="941">
        <v>94</v>
      </c>
      <c r="P36" s="938">
        <v>232</v>
      </c>
      <c r="Q36" s="939">
        <v>14</v>
      </c>
      <c r="R36" s="941">
        <v>56</v>
      </c>
      <c r="S36" s="941">
        <v>90</v>
      </c>
      <c r="T36" s="941">
        <v>153</v>
      </c>
      <c r="U36" s="941">
        <v>314</v>
      </c>
      <c r="V36" s="941">
        <v>330</v>
      </c>
      <c r="W36" s="938">
        <v>358</v>
      </c>
    </row>
    <row r="37" spans="2:24" ht="16.5" hidden="1" thickBot="1" x14ac:dyDescent="0.3">
      <c r="B37" s="962" t="s">
        <v>12</v>
      </c>
      <c r="C37" s="963">
        <v>1263</v>
      </c>
      <c r="D37" s="964">
        <v>529</v>
      </c>
      <c r="E37" s="965">
        <v>734</v>
      </c>
      <c r="F37" s="964">
        <v>804</v>
      </c>
      <c r="G37" s="965">
        <v>459</v>
      </c>
      <c r="H37" s="964">
        <v>355</v>
      </c>
      <c r="I37" s="966">
        <v>94</v>
      </c>
      <c r="J37" s="966">
        <v>44</v>
      </c>
      <c r="K37" s="966">
        <v>253</v>
      </c>
      <c r="L37" s="966">
        <v>35</v>
      </c>
      <c r="M37" s="966">
        <v>30</v>
      </c>
      <c r="N37" s="966">
        <v>98</v>
      </c>
      <c r="O37" s="966">
        <v>99</v>
      </c>
      <c r="P37" s="965">
        <v>255</v>
      </c>
      <c r="Q37" s="964">
        <v>24</v>
      </c>
      <c r="R37" s="966">
        <v>62</v>
      </c>
      <c r="S37" s="966">
        <v>108</v>
      </c>
      <c r="T37" s="966">
        <v>153</v>
      </c>
      <c r="U37" s="966">
        <v>276</v>
      </c>
      <c r="V37" s="966">
        <v>289</v>
      </c>
      <c r="W37" s="965">
        <v>351</v>
      </c>
    </row>
    <row r="38" spans="2:24" hidden="1" x14ac:dyDescent="0.25"/>
    <row r="42" spans="2:24" ht="24" customHeight="1" x14ac:dyDescent="0.25">
      <c r="B42" s="1288" t="s">
        <v>1232</v>
      </c>
      <c r="C42" s="1288"/>
      <c r="D42" s="1288"/>
      <c r="E42" s="1288"/>
      <c r="F42" s="1288"/>
      <c r="G42" s="1288"/>
      <c r="H42" s="1288"/>
      <c r="I42" s="1288"/>
      <c r="J42" s="1288"/>
      <c r="K42" s="1288"/>
      <c r="L42" s="1288"/>
      <c r="M42" s="1288"/>
      <c r="N42" s="1288"/>
      <c r="O42" s="1288"/>
      <c r="P42" s="1288"/>
      <c r="Q42" s="1288"/>
      <c r="R42" s="1288"/>
      <c r="S42" s="1288"/>
      <c r="T42" s="1288"/>
      <c r="U42" s="1288"/>
      <c r="V42" s="1288"/>
      <c r="W42" s="1288"/>
    </row>
    <row r="43" spans="2:24" ht="20.25" customHeight="1" thickBot="1" x14ac:dyDescent="0.3">
      <c r="B43" s="886"/>
      <c r="C43" s="886"/>
      <c r="D43" s="886"/>
      <c r="E43" s="886"/>
      <c r="F43" s="886"/>
      <c r="G43" s="886"/>
      <c r="H43" s="886"/>
      <c r="I43" s="886"/>
      <c r="J43" s="886"/>
      <c r="K43" s="886"/>
      <c r="L43" s="886"/>
      <c r="M43" s="886"/>
      <c r="N43" s="886"/>
      <c r="O43" s="886"/>
      <c r="P43" s="886"/>
      <c r="Q43" s="886"/>
      <c r="R43" s="886"/>
      <c r="S43" s="886"/>
      <c r="T43" s="886"/>
      <c r="U43" s="886"/>
      <c r="V43" s="886"/>
      <c r="W43" s="886"/>
    </row>
    <row r="44" spans="2:24" ht="24" customHeight="1" x14ac:dyDescent="0.25">
      <c r="B44" s="1289" t="s">
        <v>1089</v>
      </c>
      <c r="C44" s="1311" t="s">
        <v>1090</v>
      </c>
      <c r="D44" s="1312"/>
      <c r="E44" s="1313"/>
      <c r="F44" s="1311" t="s">
        <v>1091</v>
      </c>
      <c r="G44" s="1317"/>
      <c r="H44" s="1320" t="s">
        <v>1092</v>
      </c>
      <c r="I44" s="1321"/>
      <c r="J44" s="1321"/>
      <c r="K44" s="1321"/>
      <c r="L44" s="1321"/>
      <c r="M44" s="1321"/>
      <c r="N44" s="1321"/>
      <c r="O44" s="1321"/>
      <c r="P44" s="1322"/>
      <c r="Q44" s="1321" t="s">
        <v>1093</v>
      </c>
      <c r="R44" s="1326"/>
      <c r="S44" s="1326"/>
      <c r="T44" s="1326"/>
      <c r="U44" s="1326"/>
      <c r="V44" s="1326"/>
      <c r="W44" s="1327"/>
    </row>
    <row r="45" spans="2:24" ht="4.5" customHeight="1" thickBot="1" x14ac:dyDescent="0.3">
      <c r="B45" s="1290"/>
      <c r="C45" s="1314"/>
      <c r="D45" s="1315"/>
      <c r="E45" s="1316"/>
      <c r="F45" s="1318"/>
      <c r="G45" s="1319"/>
      <c r="H45" s="1323"/>
      <c r="I45" s="1324"/>
      <c r="J45" s="1324"/>
      <c r="K45" s="1324"/>
      <c r="L45" s="1324"/>
      <c r="M45" s="1324"/>
      <c r="N45" s="1324"/>
      <c r="O45" s="1324"/>
      <c r="P45" s="1325"/>
      <c r="Q45" s="1328"/>
      <c r="R45" s="1328"/>
      <c r="S45" s="1328"/>
      <c r="T45" s="1328"/>
      <c r="U45" s="1328"/>
      <c r="V45" s="1328"/>
      <c r="W45" s="1329"/>
    </row>
    <row r="46" spans="2:24" ht="69" customHeight="1" thickBot="1" x14ac:dyDescent="0.3">
      <c r="B46" s="1291"/>
      <c r="C46" s="967" t="s">
        <v>1090</v>
      </c>
      <c r="D46" s="968" t="s">
        <v>1094</v>
      </c>
      <c r="E46" s="969" t="s">
        <v>1095</v>
      </c>
      <c r="F46" s="970" t="s">
        <v>1096</v>
      </c>
      <c r="G46" s="971" t="s">
        <v>1097</v>
      </c>
      <c r="H46" s="970" t="s">
        <v>1098</v>
      </c>
      <c r="I46" s="972" t="s">
        <v>1099</v>
      </c>
      <c r="J46" s="973" t="s">
        <v>1100</v>
      </c>
      <c r="K46" s="974" t="s">
        <v>1101</v>
      </c>
      <c r="L46" s="974" t="s">
        <v>1102</v>
      </c>
      <c r="M46" s="972" t="s">
        <v>1103</v>
      </c>
      <c r="N46" s="973" t="s">
        <v>1104</v>
      </c>
      <c r="O46" s="973" t="s">
        <v>1105</v>
      </c>
      <c r="P46" s="971" t="s">
        <v>975</v>
      </c>
      <c r="Q46" s="975" t="s">
        <v>1106</v>
      </c>
      <c r="R46" s="976" t="s">
        <v>1073</v>
      </c>
      <c r="S46" s="976" t="s">
        <v>1074</v>
      </c>
      <c r="T46" s="976" t="s">
        <v>1075</v>
      </c>
      <c r="U46" s="976" t="s">
        <v>1076</v>
      </c>
      <c r="V46" s="976" t="s">
        <v>1077</v>
      </c>
      <c r="W46" s="977" t="s">
        <v>1107</v>
      </c>
    </row>
    <row r="47" spans="2:24" ht="27" hidden="1" customHeight="1" x14ac:dyDescent="0.25">
      <c r="B47" s="898" t="s">
        <v>1079</v>
      </c>
      <c r="C47" s="899">
        <v>563</v>
      </c>
      <c r="D47" s="900">
        <v>563</v>
      </c>
      <c r="E47" s="901" t="s">
        <v>1080</v>
      </c>
      <c r="F47" s="902">
        <v>396</v>
      </c>
      <c r="G47" s="903">
        <v>167</v>
      </c>
      <c r="H47" s="902">
        <v>186</v>
      </c>
      <c r="I47" s="904">
        <v>93</v>
      </c>
      <c r="J47" s="905">
        <v>13</v>
      </c>
      <c r="K47" s="904">
        <v>14</v>
      </c>
      <c r="L47" s="904">
        <v>9</v>
      </c>
      <c r="M47" s="905">
        <v>13</v>
      </c>
      <c r="N47" s="905">
        <v>44</v>
      </c>
      <c r="O47" s="905"/>
      <c r="P47" s="903">
        <v>191</v>
      </c>
      <c r="Q47" s="900">
        <v>7</v>
      </c>
      <c r="R47" s="904">
        <v>16</v>
      </c>
      <c r="S47" s="904">
        <v>49</v>
      </c>
      <c r="T47" s="904">
        <v>83</v>
      </c>
      <c r="U47" s="904">
        <v>110</v>
      </c>
      <c r="V47" s="904">
        <v>178</v>
      </c>
      <c r="W47" s="903">
        <v>120</v>
      </c>
    </row>
    <row r="48" spans="2:24" ht="23.1" hidden="1" customHeight="1" x14ac:dyDescent="0.25">
      <c r="B48" s="907" t="s">
        <v>1081</v>
      </c>
      <c r="C48" s="908">
        <v>1091</v>
      </c>
      <c r="D48" s="909">
        <v>1091</v>
      </c>
      <c r="E48" s="910" t="s">
        <v>1080</v>
      </c>
      <c r="F48" s="911">
        <v>792</v>
      </c>
      <c r="G48" s="912">
        <v>299</v>
      </c>
      <c r="H48" s="911">
        <v>302</v>
      </c>
      <c r="I48" s="913">
        <v>197</v>
      </c>
      <c r="J48" s="914">
        <v>28</v>
      </c>
      <c r="K48" s="915">
        <v>34</v>
      </c>
      <c r="L48" s="915">
        <v>19</v>
      </c>
      <c r="M48" s="913">
        <v>19</v>
      </c>
      <c r="N48" s="913">
        <v>85</v>
      </c>
      <c r="O48" s="913"/>
      <c r="P48" s="912">
        <v>407</v>
      </c>
      <c r="Q48" s="911">
        <v>14</v>
      </c>
      <c r="R48" s="915">
        <v>34</v>
      </c>
      <c r="S48" s="915">
        <v>108</v>
      </c>
      <c r="T48" s="915">
        <v>168</v>
      </c>
      <c r="U48" s="915">
        <v>240</v>
      </c>
      <c r="V48" s="915">
        <v>304</v>
      </c>
      <c r="W48" s="912">
        <v>223</v>
      </c>
    </row>
    <row r="49" spans="2:23" ht="23.1" hidden="1" customHeight="1" x14ac:dyDescent="0.25">
      <c r="B49" s="916" t="s">
        <v>1082</v>
      </c>
      <c r="C49" s="908">
        <v>1146</v>
      </c>
      <c r="D49" s="909">
        <v>1146</v>
      </c>
      <c r="E49" s="910" t="s">
        <v>1080</v>
      </c>
      <c r="F49" s="911">
        <v>852</v>
      </c>
      <c r="G49" s="912">
        <v>294</v>
      </c>
      <c r="H49" s="911">
        <v>381</v>
      </c>
      <c r="I49" s="913">
        <v>170</v>
      </c>
      <c r="J49" s="913">
        <v>19</v>
      </c>
      <c r="K49" s="915">
        <v>43</v>
      </c>
      <c r="L49" s="915">
        <v>18</v>
      </c>
      <c r="M49" s="913">
        <v>18</v>
      </c>
      <c r="N49" s="913">
        <v>70</v>
      </c>
      <c r="O49" s="913"/>
      <c r="P49" s="912">
        <v>427</v>
      </c>
      <c r="Q49" s="911">
        <v>13</v>
      </c>
      <c r="R49" s="915">
        <v>39</v>
      </c>
      <c r="S49" s="915">
        <v>86</v>
      </c>
      <c r="T49" s="915">
        <v>152</v>
      </c>
      <c r="U49" s="915">
        <v>245</v>
      </c>
      <c r="V49" s="915">
        <v>335</v>
      </c>
      <c r="W49" s="912">
        <v>276</v>
      </c>
    </row>
    <row r="50" spans="2:23" ht="23.1" hidden="1" customHeight="1" x14ac:dyDescent="0.25">
      <c r="B50" s="917" t="s">
        <v>1032</v>
      </c>
      <c r="C50" s="918">
        <v>1006</v>
      </c>
      <c r="D50" s="919">
        <v>1006</v>
      </c>
      <c r="E50" s="920" t="s">
        <v>1080</v>
      </c>
      <c r="F50" s="921">
        <v>736</v>
      </c>
      <c r="G50" s="922">
        <v>270</v>
      </c>
      <c r="H50" s="921">
        <v>353</v>
      </c>
      <c r="I50" s="914">
        <v>179</v>
      </c>
      <c r="J50" s="914">
        <v>14</v>
      </c>
      <c r="K50" s="923">
        <v>30</v>
      </c>
      <c r="L50" s="923">
        <v>15</v>
      </c>
      <c r="M50" s="914">
        <v>18</v>
      </c>
      <c r="N50" s="914">
        <v>52</v>
      </c>
      <c r="O50" s="914"/>
      <c r="P50" s="922">
        <v>345</v>
      </c>
      <c r="Q50" s="921">
        <v>18</v>
      </c>
      <c r="R50" s="923">
        <v>33</v>
      </c>
      <c r="S50" s="923">
        <v>86</v>
      </c>
      <c r="T50" s="923">
        <v>139</v>
      </c>
      <c r="U50" s="923">
        <v>255</v>
      </c>
      <c r="V50" s="923">
        <v>243</v>
      </c>
      <c r="W50" s="922">
        <v>232</v>
      </c>
    </row>
    <row r="51" spans="2:23" ht="23.1" hidden="1" customHeight="1" x14ac:dyDescent="0.25">
      <c r="B51" s="917" t="s">
        <v>1033</v>
      </c>
      <c r="C51" s="918">
        <v>1140</v>
      </c>
      <c r="D51" s="919">
        <v>910</v>
      </c>
      <c r="E51" s="922">
        <v>230</v>
      </c>
      <c r="F51" s="921">
        <v>826</v>
      </c>
      <c r="G51" s="922">
        <v>314</v>
      </c>
      <c r="H51" s="921">
        <v>401</v>
      </c>
      <c r="I51" s="914">
        <v>187</v>
      </c>
      <c r="J51" s="914">
        <v>24</v>
      </c>
      <c r="K51" s="923">
        <v>61</v>
      </c>
      <c r="L51" s="923">
        <v>26</v>
      </c>
      <c r="M51" s="914">
        <v>16</v>
      </c>
      <c r="N51" s="914">
        <v>51</v>
      </c>
      <c r="O51" s="914" t="s">
        <v>1080</v>
      </c>
      <c r="P51" s="922">
        <v>374</v>
      </c>
      <c r="Q51" s="921">
        <v>18</v>
      </c>
      <c r="R51" s="923">
        <v>47</v>
      </c>
      <c r="S51" s="923">
        <v>96</v>
      </c>
      <c r="T51" s="923">
        <v>159</v>
      </c>
      <c r="U51" s="923">
        <v>261</v>
      </c>
      <c r="V51" s="923">
        <v>290</v>
      </c>
      <c r="W51" s="922">
        <v>269</v>
      </c>
    </row>
    <row r="52" spans="2:23" ht="23.1" hidden="1" customHeight="1" x14ac:dyDescent="0.25">
      <c r="B52" s="917" t="s">
        <v>1034</v>
      </c>
      <c r="C52" s="918">
        <f t="shared" ref="C52:W57" si="0">C13</f>
        <v>1113</v>
      </c>
      <c r="D52" s="919">
        <f t="shared" si="0"/>
        <v>855</v>
      </c>
      <c r="E52" s="922">
        <f t="shared" si="0"/>
        <v>258</v>
      </c>
      <c r="F52" s="921">
        <f t="shared" si="0"/>
        <v>799</v>
      </c>
      <c r="G52" s="922">
        <f t="shared" si="0"/>
        <v>314</v>
      </c>
      <c r="H52" s="921">
        <f t="shared" si="0"/>
        <v>439</v>
      </c>
      <c r="I52" s="914">
        <f t="shared" si="0"/>
        <v>156</v>
      </c>
      <c r="J52" s="914">
        <f t="shared" si="0"/>
        <v>26</v>
      </c>
      <c r="K52" s="923">
        <f t="shared" si="0"/>
        <v>64</v>
      </c>
      <c r="L52" s="923">
        <f t="shared" si="0"/>
        <v>16</v>
      </c>
      <c r="M52" s="914">
        <f t="shared" si="0"/>
        <v>19</v>
      </c>
      <c r="N52" s="914">
        <f t="shared" si="0"/>
        <v>60</v>
      </c>
      <c r="O52" s="914" t="str">
        <f t="shared" si="0"/>
        <v>…</v>
      </c>
      <c r="P52" s="922">
        <f t="shared" si="0"/>
        <v>333</v>
      </c>
      <c r="Q52" s="921">
        <f t="shared" si="0"/>
        <v>12</v>
      </c>
      <c r="R52" s="923">
        <f t="shared" si="0"/>
        <v>50</v>
      </c>
      <c r="S52" s="923">
        <f t="shared" si="0"/>
        <v>99</v>
      </c>
      <c r="T52" s="923">
        <f t="shared" si="0"/>
        <v>127</v>
      </c>
      <c r="U52" s="923">
        <f t="shared" si="0"/>
        <v>269</v>
      </c>
      <c r="V52" s="923">
        <f t="shared" si="0"/>
        <v>267</v>
      </c>
      <c r="W52" s="922">
        <f t="shared" si="0"/>
        <v>289</v>
      </c>
    </row>
    <row r="53" spans="2:23" ht="23.1" hidden="1" customHeight="1" x14ac:dyDescent="0.25">
      <c r="B53" s="917" t="s">
        <v>497</v>
      </c>
      <c r="C53" s="918">
        <f t="shared" si="0"/>
        <v>1165</v>
      </c>
      <c r="D53" s="919">
        <f t="shared" si="0"/>
        <v>893</v>
      </c>
      <c r="E53" s="922">
        <f t="shared" si="0"/>
        <v>272</v>
      </c>
      <c r="F53" s="921">
        <f t="shared" si="0"/>
        <v>814</v>
      </c>
      <c r="G53" s="922">
        <f t="shared" si="0"/>
        <v>351</v>
      </c>
      <c r="H53" s="921">
        <f t="shared" si="0"/>
        <v>457</v>
      </c>
      <c r="I53" s="914">
        <f t="shared" si="0"/>
        <v>130</v>
      </c>
      <c r="J53" s="914">
        <f t="shared" si="0"/>
        <v>24</v>
      </c>
      <c r="K53" s="923">
        <f t="shared" si="0"/>
        <v>66</v>
      </c>
      <c r="L53" s="923">
        <f t="shared" si="0"/>
        <v>11</v>
      </c>
      <c r="M53" s="914">
        <f t="shared" si="0"/>
        <v>25</v>
      </c>
      <c r="N53" s="914">
        <f t="shared" si="0"/>
        <v>72</v>
      </c>
      <c r="O53" s="914" t="str">
        <f t="shared" si="0"/>
        <v>…</v>
      </c>
      <c r="P53" s="922">
        <f t="shared" si="0"/>
        <v>380</v>
      </c>
      <c r="Q53" s="921">
        <f t="shared" si="0"/>
        <v>10</v>
      </c>
      <c r="R53" s="923">
        <f t="shared" si="0"/>
        <v>37</v>
      </c>
      <c r="S53" s="923">
        <f t="shared" si="0"/>
        <v>99</v>
      </c>
      <c r="T53" s="923">
        <f t="shared" si="0"/>
        <v>137</v>
      </c>
      <c r="U53" s="923">
        <f t="shared" si="0"/>
        <v>268</v>
      </c>
      <c r="V53" s="923">
        <f t="shared" si="0"/>
        <v>314</v>
      </c>
      <c r="W53" s="922">
        <f t="shared" si="0"/>
        <v>300</v>
      </c>
    </row>
    <row r="54" spans="2:23" ht="23.1" hidden="1" customHeight="1" x14ac:dyDescent="0.25">
      <c r="B54" s="924" t="s">
        <v>498</v>
      </c>
      <c r="C54" s="925">
        <f t="shared" si="0"/>
        <v>1233</v>
      </c>
      <c r="D54" s="926">
        <f t="shared" si="0"/>
        <v>909</v>
      </c>
      <c r="E54" s="927">
        <f t="shared" si="0"/>
        <v>324</v>
      </c>
      <c r="F54" s="928">
        <f t="shared" si="0"/>
        <v>873</v>
      </c>
      <c r="G54" s="927">
        <f t="shared" si="0"/>
        <v>360</v>
      </c>
      <c r="H54" s="928">
        <f t="shared" si="0"/>
        <v>443</v>
      </c>
      <c r="I54" s="929">
        <f t="shared" si="0"/>
        <v>133</v>
      </c>
      <c r="J54" s="914">
        <f t="shared" si="0"/>
        <v>26</v>
      </c>
      <c r="K54" s="930">
        <f t="shared" si="0"/>
        <v>61</v>
      </c>
      <c r="L54" s="930">
        <f t="shared" si="0"/>
        <v>30</v>
      </c>
      <c r="M54" s="929">
        <f t="shared" si="0"/>
        <v>23</v>
      </c>
      <c r="N54" s="929">
        <f t="shared" si="0"/>
        <v>53</v>
      </c>
      <c r="O54" s="929" t="str">
        <f t="shared" si="0"/>
        <v>…</v>
      </c>
      <c r="P54" s="927">
        <f t="shared" si="0"/>
        <v>464</v>
      </c>
      <c r="Q54" s="928">
        <f t="shared" si="0"/>
        <v>9</v>
      </c>
      <c r="R54" s="930">
        <f t="shared" si="0"/>
        <v>42</v>
      </c>
      <c r="S54" s="930">
        <f t="shared" si="0"/>
        <v>103</v>
      </c>
      <c r="T54" s="930">
        <f t="shared" si="0"/>
        <v>174</v>
      </c>
      <c r="U54" s="930">
        <f t="shared" si="0"/>
        <v>302</v>
      </c>
      <c r="V54" s="930">
        <f t="shared" si="0"/>
        <v>285</v>
      </c>
      <c r="W54" s="927">
        <f t="shared" si="0"/>
        <v>318</v>
      </c>
    </row>
    <row r="55" spans="2:23" ht="23.1" hidden="1" customHeight="1" x14ac:dyDescent="0.25">
      <c r="B55" s="931" t="s">
        <v>499</v>
      </c>
      <c r="C55" s="918">
        <f t="shared" si="0"/>
        <v>1173</v>
      </c>
      <c r="D55" s="919">
        <f t="shared" si="0"/>
        <v>858</v>
      </c>
      <c r="E55" s="922">
        <f t="shared" si="0"/>
        <v>315</v>
      </c>
      <c r="F55" s="932">
        <f t="shared" si="0"/>
        <v>834</v>
      </c>
      <c r="G55" s="933">
        <f t="shared" si="0"/>
        <v>339</v>
      </c>
      <c r="H55" s="921">
        <f t="shared" si="0"/>
        <v>427</v>
      </c>
      <c r="I55" s="914">
        <f t="shared" si="0"/>
        <v>137</v>
      </c>
      <c r="J55" s="914">
        <f t="shared" si="0"/>
        <v>27</v>
      </c>
      <c r="K55" s="923">
        <f t="shared" si="0"/>
        <v>61</v>
      </c>
      <c r="L55" s="923">
        <f t="shared" si="0"/>
        <v>17</v>
      </c>
      <c r="M55" s="914">
        <f t="shared" si="0"/>
        <v>19</v>
      </c>
      <c r="N55" s="914">
        <f t="shared" si="0"/>
        <v>51</v>
      </c>
      <c r="O55" s="914" t="str">
        <f t="shared" si="0"/>
        <v>…</v>
      </c>
      <c r="P55" s="922">
        <f t="shared" si="0"/>
        <v>434</v>
      </c>
      <c r="Q55" s="921">
        <f t="shared" si="0"/>
        <v>19</v>
      </c>
      <c r="R55" s="923" t="str">
        <f t="shared" si="0"/>
        <v>69*</v>
      </c>
      <c r="S55" s="923" t="str">
        <f t="shared" si="0"/>
        <v>65**</v>
      </c>
      <c r="T55" s="923">
        <f t="shared" si="0"/>
        <v>144</v>
      </c>
      <c r="U55" s="923">
        <f t="shared" si="0"/>
        <v>312</v>
      </c>
      <c r="V55" s="923">
        <f t="shared" si="0"/>
        <v>248</v>
      </c>
      <c r="W55" s="922">
        <f t="shared" si="0"/>
        <v>316</v>
      </c>
    </row>
    <row r="56" spans="2:23" ht="23.1" hidden="1" customHeight="1" x14ac:dyDescent="0.25">
      <c r="B56" s="934" t="s">
        <v>500</v>
      </c>
      <c r="C56" s="925">
        <f t="shared" si="0"/>
        <v>1190</v>
      </c>
      <c r="D56" s="926">
        <f t="shared" si="0"/>
        <v>808</v>
      </c>
      <c r="E56" s="927">
        <f t="shared" si="0"/>
        <v>382</v>
      </c>
      <c r="F56" s="928">
        <f t="shared" si="0"/>
        <v>841</v>
      </c>
      <c r="G56" s="927">
        <f t="shared" si="0"/>
        <v>349</v>
      </c>
      <c r="H56" s="928">
        <f t="shared" si="0"/>
        <v>444</v>
      </c>
      <c r="I56" s="929">
        <f t="shared" si="0"/>
        <v>115</v>
      </c>
      <c r="J56" s="914">
        <f t="shared" si="0"/>
        <v>25</v>
      </c>
      <c r="K56" s="930">
        <f t="shared" si="0"/>
        <v>81</v>
      </c>
      <c r="L56" s="930">
        <f t="shared" si="0"/>
        <v>22</v>
      </c>
      <c r="M56" s="929">
        <f t="shared" si="0"/>
        <v>21</v>
      </c>
      <c r="N56" s="929">
        <f t="shared" si="0"/>
        <v>69</v>
      </c>
      <c r="O56" s="929" t="str">
        <f t="shared" si="0"/>
        <v>…</v>
      </c>
      <c r="P56" s="927">
        <f t="shared" si="0"/>
        <v>413</v>
      </c>
      <c r="Q56" s="928">
        <f t="shared" si="0"/>
        <v>12</v>
      </c>
      <c r="R56" s="930" t="str">
        <f t="shared" si="0"/>
        <v>64*</v>
      </c>
      <c r="S56" s="930" t="str">
        <f t="shared" si="0"/>
        <v>87**</v>
      </c>
      <c r="T56" s="930">
        <f t="shared" si="0"/>
        <v>153</v>
      </c>
      <c r="U56" s="930">
        <f t="shared" si="0"/>
        <v>292</v>
      </c>
      <c r="V56" s="930">
        <f t="shared" si="0"/>
        <v>265</v>
      </c>
      <c r="W56" s="927">
        <f t="shared" si="0"/>
        <v>317</v>
      </c>
    </row>
    <row r="57" spans="2:23" ht="23.1" hidden="1" customHeight="1" x14ac:dyDescent="0.25">
      <c r="B57" s="931" t="s">
        <v>501</v>
      </c>
      <c r="C57" s="918">
        <f t="shared" si="0"/>
        <v>1233</v>
      </c>
      <c r="D57" s="919">
        <f t="shared" si="0"/>
        <v>819</v>
      </c>
      <c r="E57" s="922">
        <f t="shared" si="0"/>
        <v>414</v>
      </c>
      <c r="F57" s="921">
        <f t="shared" si="0"/>
        <v>832</v>
      </c>
      <c r="G57" s="922">
        <f t="shared" si="0"/>
        <v>401</v>
      </c>
      <c r="H57" s="921">
        <f t="shared" si="0"/>
        <v>411</v>
      </c>
      <c r="I57" s="914">
        <f t="shared" si="0"/>
        <v>132</v>
      </c>
      <c r="J57" s="914">
        <f t="shared" si="0"/>
        <v>22</v>
      </c>
      <c r="K57" s="923">
        <f t="shared" si="0"/>
        <v>82</v>
      </c>
      <c r="L57" s="923">
        <f t="shared" si="0"/>
        <v>35</v>
      </c>
      <c r="M57" s="914">
        <f t="shared" si="0"/>
        <v>19</v>
      </c>
      <c r="N57" s="914">
        <f t="shared" si="0"/>
        <v>66</v>
      </c>
      <c r="O57" s="914" t="str">
        <f t="shared" si="0"/>
        <v>…</v>
      </c>
      <c r="P57" s="922">
        <f t="shared" si="0"/>
        <v>466</v>
      </c>
      <c r="Q57" s="921">
        <f t="shared" si="0"/>
        <v>4</v>
      </c>
      <c r="R57" s="923">
        <f t="shared" si="0"/>
        <v>38</v>
      </c>
      <c r="S57" s="923">
        <f t="shared" si="0"/>
        <v>111</v>
      </c>
      <c r="T57" s="923">
        <f t="shared" si="0"/>
        <v>177</v>
      </c>
      <c r="U57" s="923">
        <f t="shared" si="0"/>
        <v>279</v>
      </c>
      <c r="V57" s="923">
        <f t="shared" si="0"/>
        <v>278</v>
      </c>
      <c r="W57" s="922">
        <f t="shared" si="0"/>
        <v>346</v>
      </c>
    </row>
    <row r="58" spans="2:23" ht="27" hidden="1" customHeight="1" x14ac:dyDescent="0.25">
      <c r="B58" s="942" t="s">
        <v>503</v>
      </c>
      <c r="C58" s="925">
        <f t="shared" ref="C58:W65" si="1">C20</f>
        <v>1343</v>
      </c>
      <c r="D58" s="926">
        <f t="shared" si="1"/>
        <v>820</v>
      </c>
      <c r="E58" s="927">
        <f t="shared" si="1"/>
        <v>523</v>
      </c>
      <c r="F58" s="928">
        <f t="shared" si="1"/>
        <v>903</v>
      </c>
      <c r="G58" s="927">
        <f t="shared" si="1"/>
        <v>440</v>
      </c>
      <c r="H58" s="928">
        <f t="shared" si="1"/>
        <v>443</v>
      </c>
      <c r="I58" s="929">
        <f t="shared" si="1"/>
        <v>104</v>
      </c>
      <c r="J58" s="929">
        <f t="shared" si="1"/>
        <v>30</v>
      </c>
      <c r="K58" s="930">
        <f t="shared" si="1"/>
        <v>107</v>
      </c>
      <c r="L58" s="930">
        <f t="shared" si="1"/>
        <v>48</v>
      </c>
      <c r="M58" s="929">
        <f t="shared" si="1"/>
        <v>18</v>
      </c>
      <c r="N58" s="929">
        <f t="shared" si="1"/>
        <v>46</v>
      </c>
      <c r="O58" s="929" t="str">
        <f t="shared" si="1"/>
        <v>…</v>
      </c>
      <c r="P58" s="927">
        <f t="shared" si="1"/>
        <v>547</v>
      </c>
      <c r="Q58" s="928">
        <f t="shared" si="1"/>
        <v>10</v>
      </c>
      <c r="R58" s="930">
        <f t="shared" si="1"/>
        <v>52</v>
      </c>
      <c r="S58" s="930">
        <f t="shared" si="1"/>
        <v>108</v>
      </c>
      <c r="T58" s="930">
        <f t="shared" si="1"/>
        <v>193</v>
      </c>
      <c r="U58" s="930">
        <f t="shared" si="1"/>
        <v>325</v>
      </c>
      <c r="V58" s="930">
        <f t="shared" si="1"/>
        <v>289</v>
      </c>
      <c r="W58" s="927">
        <f t="shared" si="1"/>
        <v>366</v>
      </c>
    </row>
    <row r="59" spans="2:23" ht="27" hidden="1" customHeight="1" x14ac:dyDescent="0.25">
      <c r="B59" s="943" t="s">
        <v>504</v>
      </c>
      <c r="C59" s="918">
        <f t="shared" si="1"/>
        <v>1358</v>
      </c>
      <c r="D59" s="919">
        <f t="shared" si="1"/>
        <v>805</v>
      </c>
      <c r="E59" s="922">
        <f t="shared" si="1"/>
        <v>553</v>
      </c>
      <c r="F59" s="921">
        <f t="shared" si="1"/>
        <v>923</v>
      </c>
      <c r="G59" s="922">
        <f t="shared" si="1"/>
        <v>435</v>
      </c>
      <c r="H59" s="921">
        <f t="shared" si="1"/>
        <v>461</v>
      </c>
      <c r="I59" s="914">
        <f t="shared" si="1"/>
        <v>114</v>
      </c>
      <c r="J59" s="914">
        <f t="shared" si="1"/>
        <v>30</v>
      </c>
      <c r="K59" s="923">
        <f t="shared" si="1"/>
        <v>103</v>
      </c>
      <c r="L59" s="923">
        <f t="shared" si="1"/>
        <v>37</v>
      </c>
      <c r="M59" s="914">
        <f t="shared" si="1"/>
        <v>22</v>
      </c>
      <c r="N59" s="914">
        <f t="shared" si="1"/>
        <v>55</v>
      </c>
      <c r="O59" s="914" t="str">
        <f t="shared" si="1"/>
        <v>…</v>
      </c>
      <c r="P59" s="922">
        <f t="shared" si="1"/>
        <v>536</v>
      </c>
      <c r="Q59" s="921">
        <f t="shared" si="1"/>
        <v>4</v>
      </c>
      <c r="R59" s="923">
        <f t="shared" si="1"/>
        <v>45</v>
      </c>
      <c r="S59" s="923">
        <f t="shared" si="1"/>
        <v>129</v>
      </c>
      <c r="T59" s="923">
        <f t="shared" si="1"/>
        <v>184</v>
      </c>
      <c r="U59" s="923">
        <f t="shared" si="1"/>
        <v>363</v>
      </c>
      <c r="V59" s="923">
        <f t="shared" si="1"/>
        <v>298</v>
      </c>
      <c r="W59" s="922">
        <f t="shared" si="1"/>
        <v>335</v>
      </c>
    </row>
    <row r="60" spans="2:23" ht="27" hidden="1" customHeight="1" x14ac:dyDescent="0.25">
      <c r="B60" s="943" t="s">
        <v>1087</v>
      </c>
      <c r="C60" s="918">
        <f t="shared" si="1"/>
        <v>1356</v>
      </c>
      <c r="D60" s="919">
        <f t="shared" si="1"/>
        <v>753</v>
      </c>
      <c r="E60" s="922">
        <f t="shared" si="1"/>
        <v>603</v>
      </c>
      <c r="F60" s="921">
        <f t="shared" si="1"/>
        <v>881</v>
      </c>
      <c r="G60" s="922">
        <f t="shared" si="1"/>
        <v>475</v>
      </c>
      <c r="H60" s="921">
        <f t="shared" si="1"/>
        <v>417</v>
      </c>
      <c r="I60" s="914">
        <f t="shared" si="1"/>
        <v>84</v>
      </c>
      <c r="J60" s="914">
        <f t="shared" si="1"/>
        <v>26</v>
      </c>
      <c r="K60" s="923">
        <f t="shared" si="1"/>
        <v>106</v>
      </c>
      <c r="L60" s="923">
        <f t="shared" si="1"/>
        <v>40</v>
      </c>
      <c r="M60" s="914">
        <f t="shared" si="1"/>
        <v>20</v>
      </c>
      <c r="N60" s="914">
        <f t="shared" si="1"/>
        <v>46</v>
      </c>
      <c r="O60" s="914" t="str">
        <f t="shared" si="1"/>
        <v>…</v>
      </c>
      <c r="P60" s="922">
        <f t="shared" si="1"/>
        <v>617</v>
      </c>
      <c r="Q60" s="921">
        <f t="shared" si="1"/>
        <v>10</v>
      </c>
      <c r="R60" s="923">
        <f t="shared" si="1"/>
        <v>72</v>
      </c>
      <c r="S60" s="923">
        <f t="shared" si="1"/>
        <v>124</v>
      </c>
      <c r="T60" s="923">
        <f t="shared" si="1"/>
        <v>174</v>
      </c>
      <c r="U60" s="923">
        <f t="shared" si="1"/>
        <v>352</v>
      </c>
      <c r="V60" s="923">
        <f t="shared" si="1"/>
        <v>304</v>
      </c>
      <c r="W60" s="922">
        <f t="shared" si="1"/>
        <v>320</v>
      </c>
    </row>
    <row r="61" spans="2:23" ht="27" hidden="1" customHeight="1" x14ac:dyDescent="0.25">
      <c r="B61" s="943" t="s">
        <v>1088</v>
      </c>
      <c r="C61" s="918">
        <f t="shared" si="1"/>
        <v>1336</v>
      </c>
      <c r="D61" s="919">
        <f t="shared" si="1"/>
        <v>732</v>
      </c>
      <c r="E61" s="922">
        <f t="shared" si="1"/>
        <v>604</v>
      </c>
      <c r="F61" s="921">
        <f t="shared" si="1"/>
        <v>881</v>
      </c>
      <c r="G61" s="922">
        <f t="shared" si="1"/>
        <v>455</v>
      </c>
      <c r="H61" s="921">
        <f t="shared" si="1"/>
        <v>465</v>
      </c>
      <c r="I61" s="914">
        <f t="shared" si="1"/>
        <v>101</v>
      </c>
      <c r="J61" s="914">
        <f t="shared" si="1"/>
        <v>32</v>
      </c>
      <c r="K61" s="923">
        <f t="shared" si="1"/>
        <v>148</v>
      </c>
      <c r="L61" s="923">
        <f t="shared" si="1"/>
        <v>42</v>
      </c>
      <c r="M61" s="914">
        <f t="shared" si="1"/>
        <v>17</v>
      </c>
      <c r="N61" s="914">
        <f t="shared" si="1"/>
        <v>61</v>
      </c>
      <c r="O61" s="944" t="str">
        <f t="shared" si="1"/>
        <v>…</v>
      </c>
      <c r="P61" s="922">
        <f t="shared" si="1"/>
        <v>470</v>
      </c>
      <c r="Q61" s="921">
        <f t="shared" si="1"/>
        <v>8</v>
      </c>
      <c r="R61" s="923">
        <f t="shared" si="1"/>
        <v>57</v>
      </c>
      <c r="S61" s="923">
        <f t="shared" si="1"/>
        <v>112</v>
      </c>
      <c r="T61" s="923">
        <f t="shared" si="1"/>
        <v>152</v>
      </c>
      <c r="U61" s="923">
        <f t="shared" si="1"/>
        <v>325</v>
      </c>
      <c r="V61" s="923">
        <f t="shared" si="1"/>
        <v>340</v>
      </c>
      <c r="W61" s="922">
        <f t="shared" si="1"/>
        <v>342</v>
      </c>
    </row>
    <row r="62" spans="2:23" ht="27" hidden="1" customHeight="1" x14ac:dyDescent="0.25">
      <c r="B62" s="945" t="s">
        <v>507</v>
      </c>
      <c r="C62" s="918">
        <f t="shared" si="1"/>
        <v>1465</v>
      </c>
      <c r="D62" s="919">
        <f t="shared" si="1"/>
        <v>766</v>
      </c>
      <c r="E62" s="922">
        <f t="shared" si="1"/>
        <v>699</v>
      </c>
      <c r="F62" s="921">
        <f t="shared" si="1"/>
        <v>1010</v>
      </c>
      <c r="G62" s="922">
        <f t="shared" si="1"/>
        <v>455</v>
      </c>
      <c r="H62" s="921">
        <f t="shared" si="1"/>
        <v>571</v>
      </c>
      <c r="I62" s="914">
        <f t="shared" si="1"/>
        <v>127</v>
      </c>
      <c r="J62" s="914">
        <f t="shared" si="1"/>
        <v>45</v>
      </c>
      <c r="K62" s="923">
        <f t="shared" si="1"/>
        <v>307</v>
      </c>
      <c r="L62" s="923">
        <f t="shared" si="1"/>
        <v>43</v>
      </c>
      <c r="M62" s="914">
        <f t="shared" si="1"/>
        <v>31</v>
      </c>
      <c r="N62" s="914">
        <f t="shared" si="1"/>
        <v>73</v>
      </c>
      <c r="O62" s="914">
        <f t="shared" si="1"/>
        <v>158</v>
      </c>
      <c r="P62" s="922">
        <f t="shared" si="1"/>
        <v>110</v>
      </c>
      <c r="Q62" s="921">
        <f t="shared" si="1"/>
        <v>16</v>
      </c>
      <c r="R62" s="923">
        <f t="shared" si="1"/>
        <v>57</v>
      </c>
      <c r="S62" s="923">
        <f t="shared" si="1"/>
        <v>146</v>
      </c>
      <c r="T62" s="923">
        <f t="shared" si="1"/>
        <v>189</v>
      </c>
      <c r="U62" s="923">
        <f t="shared" si="1"/>
        <v>377</v>
      </c>
      <c r="V62" s="923">
        <f t="shared" si="1"/>
        <v>302</v>
      </c>
      <c r="W62" s="922">
        <f t="shared" si="1"/>
        <v>378</v>
      </c>
    </row>
    <row r="63" spans="2:23" ht="27" hidden="1" customHeight="1" x14ac:dyDescent="0.25">
      <c r="B63" s="945" t="s">
        <v>508</v>
      </c>
      <c r="C63" s="918">
        <f t="shared" si="1"/>
        <v>1414</v>
      </c>
      <c r="D63" s="919">
        <f t="shared" si="1"/>
        <v>749</v>
      </c>
      <c r="E63" s="922">
        <f t="shared" si="1"/>
        <v>665</v>
      </c>
      <c r="F63" s="921">
        <f t="shared" si="1"/>
        <v>970</v>
      </c>
      <c r="G63" s="922">
        <f t="shared" si="1"/>
        <v>444</v>
      </c>
      <c r="H63" s="921">
        <f t="shared" si="1"/>
        <v>532</v>
      </c>
      <c r="I63" s="914">
        <f t="shared" si="1"/>
        <v>133</v>
      </c>
      <c r="J63" s="914">
        <f t="shared" si="1"/>
        <v>40</v>
      </c>
      <c r="K63" s="923">
        <f t="shared" si="1"/>
        <v>273</v>
      </c>
      <c r="L63" s="923">
        <f t="shared" si="1"/>
        <v>44</v>
      </c>
      <c r="M63" s="914">
        <f t="shared" si="1"/>
        <v>21</v>
      </c>
      <c r="N63" s="914">
        <f t="shared" si="1"/>
        <v>97</v>
      </c>
      <c r="O63" s="914">
        <f t="shared" si="1"/>
        <v>163</v>
      </c>
      <c r="P63" s="922">
        <f t="shared" si="1"/>
        <v>111</v>
      </c>
      <c r="Q63" s="921">
        <f t="shared" si="1"/>
        <v>15</v>
      </c>
      <c r="R63" s="923">
        <f t="shared" si="1"/>
        <v>56</v>
      </c>
      <c r="S63" s="923">
        <f t="shared" si="1"/>
        <v>121</v>
      </c>
      <c r="T63" s="923">
        <f t="shared" si="1"/>
        <v>182</v>
      </c>
      <c r="U63" s="923">
        <f t="shared" si="1"/>
        <v>382</v>
      </c>
      <c r="V63" s="923">
        <f t="shared" si="1"/>
        <v>315</v>
      </c>
      <c r="W63" s="922">
        <f t="shared" si="1"/>
        <v>343</v>
      </c>
    </row>
    <row r="64" spans="2:23" ht="27" hidden="1" customHeight="1" x14ac:dyDescent="0.25">
      <c r="B64" s="945" t="s">
        <v>509</v>
      </c>
      <c r="C64" s="918">
        <f t="shared" si="1"/>
        <v>1309</v>
      </c>
      <c r="D64" s="919">
        <f t="shared" si="1"/>
        <v>656</v>
      </c>
      <c r="E64" s="922">
        <f t="shared" si="1"/>
        <v>653</v>
      </c>
      <c r="F64" s="921">
        <f t="shared" si="1"/>
        <v>859</v>
      </c>
      <c r="G64" s="922">
        <f t="shared" si="1"/>
        <v>450</v>
      </c>
      <c r="H64" s="921">
        <f t="shared" si="1"/>
        <v>500</v>
      </c>
      <c r="I64" s="914">
        <f t="shared" si="1"/>
        <v>103</v>
      </c>
      <c r="J64" s="914">
        <f t="shared" si="1"/>
        <v>34</v>
      </c>
      <c r="K64" s="923">
        <f t="shared" si="1"/>
        <v>277</v>
      </c>
      <c r="L64" s="923">
        <f t="shared" si="1"/>
        <v>38</v>
      </c>
      <c r="M64" s="914">
        <f t="shared" si="1"/>
        <v>30</v>
      </c>
      <c r="N64" s="914">
        <f t="shared" si="1"/>
        <v>78</v>
      </c>
      <c r="O64" s="914">
        <f t="shared" si="1"/>
        <v>157</v>
      </c>
      <c r="P64" s="922">
        <f t="shared" si="1"/>
        <v>92</v>
      </c>
      <c r="Q64" s="921">
        <f t="shared" si="1"/>
        <v>22</v>
      </c>
      <c r="R64" s="923">
        <f t="shared" si="1"/>
        <v>53</v>
      </c>
      <c r="S64" s="923">
        <f t="shared" si="1"/>
        <v>97</v>
      </c>
      <c r="T64" s="923">
        <f t="shared" si="1"/>
        <v>183</v>
      </c>
      <c r="U64" s="923">
        <f t="shared" si="1"/>
        <v>332</v>
      </c>
      <c r="V64" s="923">
        <f t="shared" si="1"/>
        <v>306</v>
      </c>
      <c r="W64" s="922">
        <f t="shared" si="1"/>
        <v>316</v>
      </c>
    </row>
    <row r="65" spans="2:24" ht="27" hidden="1" customHeight="1" x14ac:dyDescent="0.25">
      <c r="B65" s="945" t="s">
        <v>510</v>
      </c>
      <c r="C65" s="918">
        <f t="shared" si="1"/>
        <v>1342</v>
      </c>
      <c r="D65" s="919">
        <f t="shared" si="1"/>
        <v>714</v>
      </c>
      <c r="E65" s="922">
        <f t="shared" si="1"/>
        <v>628</v>
      </c>
      <c r="F65" s="921">
        <f t="shared" si="1"/>
        <v>899</v>
      </c>
      <c r="G65" s="922">
        <f t="shared" si="1"/>
        <v>443</v>
      </c>
      <c r="H65" s="921">
        <f t="shared" si="1"/>
        <v>537</v>
      </c>
      <c r="I65" s="914">
        <f t="shared" si="1"/>
        <v>122</v>
      </c>
      <c r="J65" s="914">
        <f t="shared" si="1"/>
        <v>27</v>
      </c>
      <c r="K65" s="923">
        <f t="shared" si="1"/>
        <v>282</v>
      </c>
      <c r="L65" s="923">
        <f t="shared" si="1"/>
        <v>38</v>
      </c>
      <c r="M65" s="914">
        <f t="shared" si="1"/>
        <v>25</v>
      </c>
      <c r="N65" s="914">
        <f t="shared" si="1"/>
        <v>76</v>
      </c>
      <c r="O65" s="914">
        <f t="shared" si="1"/>
        <v>166</v>
      </c>
      <c r="P65" s="922">
        <f t="shared" si="1"/>
        <v>69</v>
      </c>
      <c r="Q65" s="921">
        <f t="shared" si="1"/>
        <v>10</v>
      </c>
      <c r="R65" s="923">
        <f t="shared" si="1"/>
        <v>58</v>
      </c>
      <c r="S65" s="923">
        <f t="shared" si="1"/>
        <v>97</v>
      </c>
      <c r="T65" s="923">
        <f t="shared" si="1"/>
        <v>153</v>
      </c>
      <c r="U65" s="923">
        <f t="shared" si="1"/>
        <v>334</v>
      </c>
      <c r="V65" s="923">
        <f t="shared" si="1"/>
        <v>363</v>
      </c>
      <c r="W65" s="922">
        <f t="shared" si="1"/>
        <v>327</v>
      </c>
    </row>
    <row r="66" spans="2:24" ht="27" hidden="1" customHeight="1" x14ac:dyDescent="0.25">
      <c r="B66" s="946" t="s">
        <v>511</v>
      </c>
      <c r="C66" s="936">
        <v>1342</v>
      </c>
      <c r="D66" s="937">
        <v>714</v>
      </c>
      <c r="E66" s="938">
        <v>628</v>
      </c>
      <c r="F66" s="939">
        <v>899</v>
      </c>
      <c r="G66" s="938">
        <v>443</v>
      </c>
      <c r="H66" s="939">
        <v>537</v>
      </c>
      <c r="I66" s="940">
        <v>122</v>
      </c>
      <c r="J66" s="940">
        <v>27</v>
      </c>
      <c r="K66" s="941">
        <v>282</v>
      </c>
      <c r="L66" s="941">
        <v>38</v>
      </c>
      <c r="M66" s="940">
        <v>25</v>
      </c>
      <c r="N66" s="940">
        <v>76</v>
      </c>
      <c r="O66" s="940">
        <v>166</v>
      </c>
      <c r="P66" s="938">
        <v>69</v>
      </c>
      <c r="Q66" s="939">
        <v>10</v>
      </c>
      <c r="R66" s="941">
        <v>58</v>
      </c>
      <c r="S66" s="941">
        <v>97</v>
      </c>
      <c r="T66" s="941">
        <v>153</v>
      </c>
      <c r="U66" s="941">
        <v>334</v>
      </c>
      <c r="V66" s="941">
        <v>363</v>
      </c>
      <c r="W66" s="938">
        <v>327</v>
      </c>
    </row>
    <row r="67" spans="2:24" ht="27" customHeight="1" x14ac:dyDescent="0.25">
      <c r="B67" s="947" t="s">
        <v>3</v>
      </c>
      <c r="C67" s="925">
        <v>1326</v>
      </c>
      <c r="D67" s="926">
        <v>646</v>
      </c>
      <c r="E67" s="927">
        <v>680</v>
      </c>
      <c r="F67" s="928">
        <v>901</v>
      </c>
      <c r="G67" s="927">
        <v>425</v>
      </c>
      <c r="H67" s="928">
        <v>494</v>
      </c>
      <c r="I67" s="929">
        <v>110</v>
      </c>
      <c r="J67" s="929">
        <v>33</v>
      </c>
      <c r="K67" s="930">
        <v>301</v>
      </c>
      <c r="L67" s="930">
        <v>37</v>
      </c>
      <c r="M67" s="929">
        <v>26</v>
      </c>
      <c r="N67" s="929">
        <v>79</v>
      </c>
      <c r="O67" s="929">
        <v>164</v>
      </c>
      <c r="P67" s="927">
        <v>82</v>
      </c>
      <c r="Q67" s="928">
        <v>11</v>
      </c>
      <c r="R67" s="930">
        <v>48</v>
      </c>
      <c r="S67" s="930">
        <v>104</v>
      </c>
      <c r="T67" s="930">
        <v>159</v>
      </c>
      <c r="U67" s="930">
        <v>340</v>
      </c>
      <c r="V67" s="930">
        <v>366</v>
      </c>
      <c r="W67" s="927">
        <v>298</v>
      </c>
    </row>
    <row r="68" spans="2:24" ht="27" customHeight="1" x14ac:dyDescent="0.25">
      <c r="B68" s="945" t="s">
        <v>4</v>
      </c>
      <c r="C68" s="918">
        <v>1517</v>
      </c>
      <c r="D68" s="919">
        <v>683</v>
      </c>
      <c r="E68" s="922">
        <v>834</v>
      </c>
      <c r="F68" s="921">
        <v>996</v>
      </c>
      <c r="G68" s="922">
        <v>521</v>
      </c>
      <c r="H68" s="921">
        <v>517</v>
      </c>
      <c r="I68" s="914">
        <v>104</v>
      </c>
      <c r="J68" s="914">
        <v>29</v>
      </c>
      <c r="K68" s="923">
        <v>306</v>
      </c>
      <c r="L68" s="923">
        <v>32</v>
      </c>
      <c r="M68" s="914">
        <v>38</v>
      </c>
      <c r="N68" s="914">
        <v>112</v>
      </c>
      <c r="O68" s="914">
        <v>124</v>
      </c>
      <c r="P68" s="922">
        <v>255</v>
      </c>
      <c r="Q68" s="921">
        <v>4</v>
      </c>
      <c r="R68" s="923">
        <v>67</v>
      </c>
      <c r="S68" s="923">
        <v>134</v>
      </c>
      <c r="T68" s="923">
        <v>189</v>
      </c>
      <c r="U68" s="923">
        <v>381</v>
      </c>
      <c r="V68" s="923">
        <v>407</v>
      </c>
      <c r="W68" s="922">
        <v>335</v>
      </c>
    </row>
    <row r="69" spans="2:24" ht="27" customHeight="1" x14ac:dyDescent="0.25">
      <c r="B69" s="946" t="s">
        <v>5</v>
      </c>
      <c r="C69" s="936">
        <v>1522</v>
      </c>
      <c r="D69" s="937">
        <v>717</v>
      </c>
      <c r="E69" s="938">
        <v>805</v>
      </c>
      <c r="F69" s="949">
        <v>980</v>
      </c>
      <c r="G69" s="950">
        <v>542</v>
      </c>
      <c r="H69" s="939">
        <v>515</v>
      </c>
      <c r="I69" s="940">
        <v>99</v>
      </c>
      <c r="J69" s="940">
        <v>51</v>
      </c>
      <c r="K69" s="941">
        <v>332</v>
      </c>
      <c r="L69" s="941">
        <v>48</v>
      </c>
      <c r="M69" s="940">
        <v>36</v>
      </c>
      <c r="N69" s="940">
        <v>82</v>
      </c>
      <c r="O69" s="940">
        <v>119</v>
      </c>
      <c r="P69" s="938">
        <v>240</v>
      </c>
      <c r="Q69" s="939">
        <v>3</v>
      </c>
      <c r="R69" s="941">
        <v>44</v>
      </c>
      <c r="S69" s="941">
        <v>121</v>
      </c>
      <c r="T69" s="941">
        <v>159</v>
      </c>
      <c r="U69" s="941">
        <v>361</v>
      </c>
      <c r="V69" s="941">
        <v>413</v>
      </c>
      <c r="W69" s="938">
        <v>421</v>
      </c>
      <c r="X69" s="948"/>
    </row>
    <row r="70" spans="2:24" ht="27" customHeight="1" x14ac:dyDescent="0.25">
      <c r="B70" s="947" t="s">
        <v>6</v>
      </c>
      <c r="C70" s="951">
        <v>1406</v>
      </c>
      <c r="D70" s="952">
        <v>663</v>
      </c>
      <c r="E70" s="953">
        <v>743</v>
      </c>
      <c r="F70" s="954">
        <v>920</v>
      </c>
      <c r="G70" s="953">
        <v>486</v>
      </c>
      <c r="H70" s="954">
        <v>462</v>
      </c>
      <c r="I70" s="955">
        <v>106</v>
      </c>
      <c r="J70" s="955">
        <v>53</v>
      </c>
      <c r="K70" s="956">
        <v>257</v>
      </c>
      <c r="L70" s="956">
        <v>38</v>
      </c>
      <c r="M70" s="955">
        <v>31</v>
      </c>
      <c r="N70" s="955">
        <v>115</v>
      </c>
      <c r="O70" s="955">
        <v>109</v>
      </c>
      <c r="P70" s="953">
        <v>235</v>
      </c>
      <c r="Q70" s="954">
        <v>5</v>
      </c>
      <c r="R70" s="956">
        <v>63</v>
      </c>
      <c r="S70" s="956">
        <v>98</v>
      </c>
      <c r="T70" s="956">
        <v>165</v>
      </c>
      <c r="U70" s="956">
        <v>379</v>
      </c>
      <c r="V70" s="956">
        <v>340</v>
      </c>
      <c r="W70" s="953">
        <v>356</v>
      </c>
      <c r="X70" s="948"/>
    </row>
    <row r="71" spans="2:24" ht="27" customHeight="1" x14ac:dyDescent="0.25">
      <c r="B71" s="978" t="s">
        <v>7</v>
      </c>
      <c r="C71" s="951">
        <v>1374</v>
      </c>
      <c r="D71" s="952">
        <v>625</v>
      </c>
      <c r="E71" s="953">
        <v>749</v>
      </c>
      <c r="F71" s="954">
        <v>896</v>
      </c>
      <c r="G71" s="953">
        <v>478</v>
      </c>
      <c r="H71" s="954">
        <v>478</v>
      </c>
      <c r="I71" s="955">
        <v>102</v>
      </c>
      <c r="J71" s="955">
        <v>33</v>
      </c>
      <c r="K71" s="956">
        <v>245</v>
      </c>
      <c r="L71" s="956">
        <v>35</v>
      </c>
      <c r="M71" s="955">
        <v>24</v>
      </c>
      <c r="N71" s="955">
        <v>91</v>
      </c>
      <c r="O71" s="955">
        <v>123</v>
      </c>
      <c r="P71" s="953">
        <v>243</v>
      </c>
      <c r="Q71" s="954">
        <v>15</v>
      </c>
      <c r="R71" s="956">
        <v>50</v>
      </c>
      <c r="S71" s="956">
        <v>99</v>
      </c>
      <c r="T71" s="956">
        <v>174</v>
      </c>
      <c r="U71" s="956">
        <v>324</v>
      </c>
      <c r="V71" s="956">
        <v>365</v>
      </c>
      <c r="W71" s="953">
        <v>347</v>
      </c>
    </row>
    <row r="72" spans="2:24" ht="27" customHeight="1" x14ac:dyDescent="0.25">
      <c r="B72" s="979" t="s">
        <v>8</v>
      </c>
      <c r="C72" s="980">
        <v>1439</v>
      </c>
      <c r="D72" s="981">
        <v>657</v>
      </c>
      <c r="E72" s="982">
        <v>782</v>
      </c>
      <c r="F72" s="983">
        <v>937</v>
      </c>
      <c r="G72" s="984">
        <v>502</v>
      </c>
      <c r="H72" s="981">
        <v>477</v>
      </c>
      <c r="I72" s="985">
        <v>87</v>
      </c>
      <c r="J72" s="985">
        <v>56</v>
      </c>
      <c r="K72" s="985">
        <v>271</v>
      </c>
      <c r="L72" s="985">
        <v>49</v>
      </c>
      <c r="M72" s="985">
        <v>28</v>
      </c>
      <c r="N72" s="985">
        <v>112</v>
      </c>
      <c r="O72" s="985">
        <v>98</v>
      </c>
      <c r="P72" s="984">
        <v>261</v>
      </c>
      <c r="Q72" s="981">
        <v>15</v>
      </c>
      <c r="R72" s="985">
        <v>54</v>
      </c>
      <c r="S72" s="985">
        <v>108</v>
      </c>
      <c r="T72" s="985">
        <v>157</v>
      </c>
      <c r="U72" s="985">
        <v>331</v>
      </c>
      <c r="V72" s="985">
        <v>393</v>
      </c>
      <c r="W72" s="984">
        <v>381</v>
      </c>
    </row>
    <row r="73" spans="2:24" ht="27" customHeight="1" x14ac:dyDescent="0.25">
      <c r="B73" s="986" t="s">
        <v>9</v>
      </c>
      <c r="C73" s="980">
        <v>1256</v>
      </c>
      <c r="D73" s="987">
        <v>566</v>
      </c>
      <c r="E73" s="988">
        <v>690</v>
      </c>
      <c r="F73" s="989">
        <v>845</v>
      </c>
      <c r="G73" s="990">
        <v>411</v>
      </c>
      <c r="H73" s="987">
        <v>426</v>
      </c>
      <c r="I73" s="991">
        <v>82</v>
      </c>
      <c r="J73" s="991">
        <v>49</v>
      </c>
      <c r="K73" s="991">
        <v>224</v>
      </c>
      <c r="L73" s="991">
        <v>34</v>
      </c>
      <c r="M73" s="991">
        <v>21</v>
      </c>
      <c r="N73" s="991">
        <v>98</v>
      </c>
      <c r="O73" s="991">
        <v>104</v>
      </c>
      <c r="P73" s="990">
        <v>218</v>
      </c>
      <c r="Q73" s="987">
        <v>11</v>
      </c>
      <c r="R73" s="991">
        <v>31</v>
      </c>
      <c r="S73" s="991">
        <v>103</v>
      </c>
      <c r="T73" s="991">
        <v>152</v>
      </c>
      <c r="U73" s="991">
        <v>328</v>
      </c>
      <c r="V73" s="991">
        <v>278</v>
      </c>
      <c r="W73" s="990">
        <v>353</v>
      </c>
    </row>
    <row r="74" spans="2:24" ht="27" customHeight="1" x14ac:dyDescent="0.25">
      <c r="B74" s="992" t="s">
        <v>10</v>
      </c>
      <c r="C74" s="957">
        <v>1328</v>
      </c>
      <c r="D74" s="958">
        <v>566</v>
      </c>
      <c r="E74" s="959">
        <v>762</v>
      </c>
      <c r="F74" s="932">
        <v>848</v>
      </c>
      <c r="G74" s="933">
        <v>480</v>
      </c>
      <c r="H74" s="932">
        <v>405</v>
      </c>
      <c r="I74" s="960">
        <v>89</v>
      </c>
      <c r="J74" s="960">
        <v>38</v>
      </c>
      <c r="K74" s="960">
        <v>260</v>
      </c>
      <c r="L74" s="960">
        <v>37</v>
      </c>
      <c r="M74" s="960">
        <v>23</v>
      </c>
      <c r="N74" s="960">
        <v>103</v>
      </c>
      <c r="O74" s="960">
        <v>124</v>
      </c>
      <c r="P74" s="933">
        <v>249</v>
      </c>
      <c r="Q74" s="958">
        <v>3</v>
      </c>
      <c r="R74" s="960">
        <v>59</v>
      </c>
      <c r="S74" s="960">
        <v>109</v>
      </c>
      <c r="T74" s="960">
        <v>173</v>
      </c>
      <c r="U74" s="960">
        <v>308</v>
      </c>
      <c r="V74" s="960">
        <v>296</v>
      </c>
      <c r="W74" s="933">
        <v>380</v>
      </c>
    </row>
    <row r="75" spans="2:24" ht="24" customHeight="1" x14ac:dyDescent="0.25">
      <c r="B75" s="961" t="s">
        <v>11</v>
      </c>
      <c r="C75" s="936">
        <f>SUM(D75:E75)</f>
        <v>1315</v>
      </c>
      <c r="D75" s="939">
        <v>572</v>
      </c>
      <c r="E75" s="938">
        <v>743</v>
      </c>
      <c r="F75" s="939">
        <v>861</v>
      </c>
      <c r="G75" s="938">
        <v>454</v>
      </c>
      <c r="H75" s="939">
        <v>426</v>
      </c>
      <c r="I75" s="941">
        <v>94</v>
      </c>
      <c r="J75" s="941">
        <v>43</v>
      </c>
      <c r="K75" s="941">
        <v>258</v>
      </c>
      <c r="L75" s="941">
        <v>39</v>
      </c>
      <c r="M75" s="941">
        <v>20</v>
      </c>
      <c r="N75" s="941">
        <v>109</v>
      </c>
      <c r="O75" s="941">
        <v>94</v>
      </c>
      <c r="P75" s="938">
        <v>232</v>
      </c>
      <c r="Q75" s="939">
        <v>14</v>
      </c>
      <c r="R75" s="941">
        <v>56</v>
      </c>
      <c r="S75" s="941">
        <v>90</v>
      </c>
      <c r="T75" s="941">
        <v>153</v>
      </c>
      <c r="U75" s="941">
        <v>314</v>
      </c>
      <c r="V75" s="941">
        <v>330</v>
      </c>
      <c r="W75" s="938">
        <v>358</v>
      </c>
    </row>
    <row r="76" spans="2:24" ht="16.5" thickBot="1" x14ac:dyDescent="0.3">
      <c r="B76" s="962" t="s">
        <v>12</v>
      </c>
      <c r="C76" s="963">
        <v>1263</v>
      </c>
      <c r="D76" s="964">
        <v>529</v>
      </c>
      <c r="E76" s="965">
        <v>734</v>
      </c>
      <c r="F76" s="964">
        <v>804</v>
      </c>
      <c r="G76" s="965">
        <v>459</v>
      </c>
      <c r="H76" s="964">
        <v>355</v>
      </c>
      <c r="I76" s="966">
        <v>94</v>
      </c>
      <c r="J76" s="966">
        <v>44</v>
      </c>
      <c r="K76" s="966">
        <v>253</v>
      </c>
      <c r="L76" s="966">
        <v>35</v>
      </c>
      <c r="M76" s="966">
        <v>30</v>
      </c>
      <c r="N76" s="966">
        <v>98</v>
      </c>
      <c r="O76" s="966">
        <v>99</v>
      </c>
      <c r="P76" s="965">
        <v>255</v>
      </c>
      <c r="Q76" s="964">
        <v>24</v>
      </c>
      <c r="R76" s="966">
        <v>62</v>
      </c>
      <c r="S76" s="966">
        <v>108</v>
      </c>
      <c r="T76" s="966">
        <v>153</v>
      </c>
      <c r="U76" s="966">
        <v>276</v>
      </c>
      <c r="V76" s="966">
        <v>289</v>
      </c>
      <c r="W76" s="965">
        <v>351</v>
      </c>
    </row>
  </sheetData>
  <mergeCells count="11">
    <mergeCell ref="B44:B46"/>
    <mergeCell ref="C44:E45"/>
    <mergeCell ref="F44:G45"/>
    <mergeCell ref="H44:P45"/>
    <mergeCell ref="Q44:W45"/>
    <mergeCell ref="B42:W42"/>
    <mergeCell ref="B5:B7"/>
    <mergeCell ref="C5:E6"/>
    <mergeCell ref="F5:G6"/>
    <mergeCell ref="H5:P6"/>
    <mergeCell ref="Q5:W6"/>
  </mergeCells>
  <printOptions horizontalCentered="1"/>
  <pageMargins left="1.4173228346456694" right="0.74803149606299213" top="1.0236220472440944" bottom="0.39370078740157483" header="0.51181102362204722" footer="0.51181102362204722"/>
  <pageSetup paperSize="9" scale="93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66"/>
  <sheetViews>
    <sheetView topLeftCell="A28" workbookViewId="0">
      <selection activeCell="M61" sqref="M61"/>
    </sheetView>
  </sheetViews>
  <sheetFormatPr defaultRowHeight="12.75" x14ac:dyDescent="0.2"/>
  <cols>
    <col min="1" max="2" width="5.7109375" style="1096" customWidth="1"/>
    <col min="3" max="3" width="4.28515625" style="1096" customWidth="1"/>
    <col min="4" max="4" width="5.140625" style="1096" customWidth="1"/>
    <col min="5" max="5" width="5.7109375" style="1096" customWidth="1"/>
    <col min="6" max="6" width="4.5703125" style="1096" customWidth="1"/>
    <col min="7" max="7" width="4.28515625" style="1096" customWidth="1"/>
    <col min="8" max="8" width="3.85546875" style="1096" customWidth="1"/>
    <col min="9" max="9" width="3.7109375" style="1096" customWidth="1"/>
    <col min="10" max="10" width="3.85546875" style="1096" customWidth="1"/>
    <col min="11" max="11" width="5.5703125" style="1096" customWidth="1"/>
    <col min="12" max="12" width="5.7109375" style="1096" customWidth="1"/>
    <col min="13" max="13" width="4.85546875" style="1096" customWidth="1"/>
    <col min="14" max="14" width="5.42578125" style="1096" customWidth="1"/>
    <col min="15" max="15" width="4.5703125" style="1096" customWidth="1"/>
    <col min="16" max="16" width="5.7109375" style="1096" customWidth="1"/>
    <col min="17" max="17" width="5.42578125" style="1096" customWidth="1"/>
    <col min="18" max="18" width="5.5703125" style="1096" customWidth="1"/>
    <col min="19" max="19" width="4.42578125" style="1096" customWidth="1"/>
    <col min="20" max="20" width="3.85546875" style="1096" customWidth="1"/>
    <col min="21" max="21" width="5.5703125" style="1096" customWidth="1"/>
    <col min="22" max="22" width="4.28515625" style="1096" customWidth="1"/>
    <col min="23" max="23" width="4.7109375" style="1096" customWidth="1"/>
    <col min="24" max="24" width="4.140625" style="1096" customWidth="1"/>
    <col min="25" max="25" width="5.28515625" style="1096" customWidth="1"/>
    <col min="26" max="26" width="4.7109375" style="1096" customWidth="1"/>
    <col min="27" max="27" width="4.42578125" style="1096" customWidth="1"/>
    <col min="28" max="28" width="4.7109375" style="1096" customWidth="1"/>
    <col min="29" max="256" width="9.140625" style="994"/>
    <col min="257" max="258" width="5.7109375" style="994" customWidth="1"/>
    <col min="259" max="259" width="4.28515625" style="994" customWidth="1"/>
    <col min="260" max="260" width="5.140625" style="994" customWidth="1"/>
    <col min="261" max="261" width="5.7109375" style="994" customWidth="1"/>
    <col min="262" max="262" width="4.5703125" style="994" customWidth="1"/>
    <col min="263" max="263" width="4.28515625" style="994" customWidth="1"/>
    <col min="264" max="264" width="3.85546875" style="994" customWidth="1"/>
    <col min="265" max="265" width="3.7109375" style="994" customWidth="1"/>
    <col min="266" max="266" width="3.85546875" style="994" customWidth="1"/>
    <col min="267" max="267" width="5.5703125" style="994" customWidth="1"/>
    <col min="268" max="268" width="5.7109375" style="994" customWidth="1"/>
    <col min="269" max="269" width="4.85546875" style="994" customWidth="1"/>
    <col min="270" max="270" width="5.42578125" style="994" customWidth="1"/>
    <col min="271" max="271" width="4.5703125" style="994" customWidth="1"/>
    <col min="272" max="272" width="5.7109375" style="994" customWidth="1"/>
    <col min="273" max="273" width="5.42578125" style="994" customWidth="1"/>
    <col min="274" max="274" width="5.5703125" style="994" customWidth="1"/>
    <col min="275" max="275" width="4.42578125" style="994" customWidth="1"/>
    <col min="276" max="276" width="3.85546875" style="994" customWidth="1"/>
    <col min="277" max="277" width="5.5703125" style="994" customWidth="1"/>
    <col min="278" max="278" width="4.28515625" style="994" customWidth="1"/>
    <col min="279" max="279" width="4.7109375" style="994" customWidth="1"/>
    <col min="280" max="280" width="4.140625" style="994" customWidth="1"/>
    <col min="281" max="281" width="5.28515625" style="994" customWidth="1"/>
    <col min="282" max="282" width="4.7109375" style="994" customWidth="1"/>
    <col min="283" max="283" width="4.42578125" style="994" customWidth="1"/>
    <col min="284" max="284" width="4.7109375" style="994" customWidth="1"/>
    <col min="285" max="512" width="9.140625" style="994"/>
    <col min="513" max="514" width="5.7109375" style="994" customWidth="1"/>
    <col min="515" max="515" width="4.28515625" style="994" customWidth="1"/>
    <col min="516" max="516" width="5.140625" style="994" customWidth="1"/>
    <col min="517" max="517" width="5.7109375" style="994" customWidth="1"/>
    <col min="518" max="518" width="4.5703125" style="994" customWidth="1"/>
    <col min="519" max="519" width="4.28515625" style="994" customWidth="1"/>
    <col min="520" max="520" width="3.85546875" style="994" customWidth="1"/>
    <col min="521" max="521" width="3.7109375" style="994" customWidth="1"/>
    <col min="522" max="522" width="3.85546875" style="994" customWidth="1"/>
    <col min="523" max="523" width="5.5703125" style="994" customWidth="1"/>
    <col min="524" max="524" width="5.7109375" style="994" customWidth="1"/>
    <col min="525" max="525" width="4.85546875" style="994" customWidth="1"/>
    <col min="526" max="526" width="5.42578125" style="994" customWidth="1"/>
    <col min="527" max="527" width="4.5703125" style="994" customWidth="1"/>
    <col min="528" max="528" width="5.7109375" style="994" customWidth="1"/>
    <col min="529" max="529" width="5.42578125" style="994" customWidth="1"/>
    <col min="530" max="530" width="5.5703125" style="994" customWidth="1"/>
    <col min="531" max="531" width="4.42578125" style="994" customWidth="1"/>
    <col min="532" max="532" width="3.85546875" style="994" customWidth="1"/>
    <col min="533" max="533" width="5.5703125" style="994" customWidth="1"/>
    <col min="534" max="534" width="4.28515625" style="994" customWidth="1"/>
    <col min="535" max="535" width="4.7109375" style="994" customWidth="1"/>
    <col min="536" max="536" width="4.140625" style="994" customWidth="1"/>
    <col min="537" max="537" width="5.28515625" style="994" customWidth="1"/>
    <col min="538" max="538" width="4.7109375" style="994" customWidth="1"/>
    <col min="539" max="539" width="4.42578125" style="994" customWidth="1"/>
    <col min="540" max="540" width="4.7109375" style="994" customWidth="1"/>
    <col min="541" max="768" width="9.140625" style="994"/>
    <col min="769" max="770" width="5.7109375" style="994" customWidth="1"/>
    <col min="771" max="771" width="4.28515625" style="994" customWidth="1"/>
    <col min="772" max="772" width="5.140625" style="994" customWidth="1"/>
    <col min="773" max="773" width="5.7109375" style="994" customWidth="1"/>
    <col min="774" max="774" width="4.5703125" style="994" customWidth="1"/>
    <col min="775" max="775" width="4.28515625" style="994" customWidth="1"/>
    <col min="776" max="776" width="3.85546875" style="994" customWidth="1"/>
    <col min="777" max="777" width="3.7109375" style="994" customWidth="1"/>
    <col min="778" max="778" width="3.85546875" style="994" customWidth="1"/>
    <col min="779" max="779" width="5.5703125" style="994" customWidth="1"/>
    <col min="780" max="780" width="5.7109375" style="994" customWidth="1"/>
    <col min="781" max="781" width="4.85546875" style="994" customWidth="1"/>
    <col min="782" max="782" width="5.42578125" style="994" customWidth="1"/>
    <col min="783" max="783" width="4.5703125" style="994" customWidth="1"/>
    <col min="784" max="784" width="5.7109375" style="994" customWidth="1"/>
    <col min="785" max="785" width="5.42578125" style="994" customWidth="1"/>
    <col min="786" max="786" width="5.5703125" style="994" customWidth="1"/>
    <col min="787" max="787" width="4.42578125" style="994" customWidth="1"/>
    <col min="788" max="788" width="3.85546875" style="994" customWidth="1"/>
    <col min="789" max="789" width="5.5703125" style="994" customWidth="1"/>
    <col min="790" max="790" width="4.28515625" style="994" customWidth="1"/>
    <col min="791" max="791" width="4.7109375" style="994" customWidth="1"/>
    <col min="792" max="792" width="4.140625" style="994" customWidth="1"/>
    <col min="793" max="793" width="5.28515625" style="994" customWidth="1"/>
    <col min="794" max="794" width="4.7109375" style="994" customWidth="1"/>
    <col min="795" max="795" width="4.42578125" style="994" customWidth="1"/>
    <col min="796" max="796" width="4.7109375" style="994" customWidth="1"/>
    <col min="797" max="1024" width="9.140625" style="994"/>
    <col min="1025" max="1026" width="5.7109375" style="994" customWidth="1"/>
    <col min="1027" max="1027" width="4.28515625" style="994" customWidth="1"/>
    <col min="1028" max="1028" width="5.140625" style="994" customWidth="1"/>
    <col min="1029" max="1029" width="5.7109375" style="994" customWidth="1"/>
    <col min="1030" max="1030" width="4.5703125" style="994" customWidth="1"/>
    <col min="1031" max="1031" width="4.28515625" style="994" customWidth="1"/>
    <col min="1032" max="1032" width="3.85546875" style="994" customWidth="1"/>
    <col min="1033" max="1033" width="3.7109375" style="994" customWidth="1"/>
    <col min="1034" max="1034" width="3.85546875" style="994" customWidth="1"/>
    <col min="1035" max="1035" width="5.5703125" style="994" customWidth="1"/>
    <col min="1036" max="1036" width="5.7109375" style="994" customWidth="1"/>
    <col min="1037" max="1037" width="4.85546875" style="994" customWidth="1"/>
    <col min="1038" max="1038" width="5.42578125" style="994" customWidth="1"/>
    <col min="1039" max="1039" width="4.5703125" style="994" customWidth="1"/>
    <col min="1040" max="1040" width="5.7109375" style="994" customWidth="1"/>
    <col min="1041" max="1041" width="5.42578125" style="994" customWidth="1"/>
    <col min="1042" max="1042" width="5.5703125" style="994" customWidth="1"/>
    <col min="1043" max="1043" width="4.42578125" style="994" customWidth="1"/>
    <col min="1044" max="1044" width="3.85546875" style="994" customWidth="1"/>
    <col min="1045" max="1045" width="5.5703125" style="994" customWidth="1"/>
    <col min="1046" max="1046" width="4.28515625" style="994" customWidth="1"/>
    <col min="1047" max="1047" width="4.7109375" style="994" customWidth="1"/>
    <col min="1048" max="1048" width="4.140625" style="994" customWidth="1"/>
    <col min="1049" max="1049" width="5.28515625" style="994" customWidth="1"/>
    <col min="1050" max="1050" width="4.7109375" style="994" customWidth="1"/>
    <col min="1051" max="1051" width="4.42578125" style="994" customWidth="1"/>
    <col min="1052" max="1052" width="4.7109375" style="994" customWidth="1"/>
    <col min="1053" max="1280" width="9.140625" style="994"/>
    <col min="1281" max="1282" width="5.7109375" style="994" customWidth="1"/>
    <col min="1283" max="1283" width="4.28515625" style="994" customWidth="1"/>
    <col min="1284" max="1284" width="5.140625" style="994" customWidth="1"/>
    <col min="1285" max="1285" width="5.7109375" style="994" customWidth="1"/>
    <col min="1286" max="1286" width="4.5703125" style="994" customWidth="1"/>
    <col min="1287" max="1287" width="4.28515625" style="994" customWidth="1"/>
    <col min="1288" max="1288" width="3.85546875" style="994" customWidth="1"/>
    <col min="1289" max="1289" width="3.7109375" style="994" customWidth="1"/>
    <col min="1290" max="1290" width="3.85546875" style="994" customWidth="1"/>
    <col min="1291" max="1291" width="5.5703125" style="994" customWidth="1"/>
    <col min="1292" max="1292" width="5.7109375" style="994" customWidth="1"/>
    <col min="1293" max="1293" width="4.85546875" style="994" customWidth="1"/>
    <col min="1294" max="1294" width="5.42578125" style="994" customWidth="1"/>
    <col min="1295" max="1295" width="4.5703125" style="994" customWidth="1"/>
    <col min="1296" max="1296" width="5.7109375" style="994" customWidth="1"/>
    <col min="1297" max="1297" width="5.42578125" style="994" customWidth="1"/>
    <col min="1298" max="1298" width="5.5703125" style="994" customWidth="1"/>
    <col min="1299" max="1299" width="4.42578125" style="994" customWidth="1"/>
    <col min="1300" max="1300" width="3.85546875" style="994" customWidth="1"/>
    <col min="1301" max="1301" width="5.5703125" style="994" customWidth="1"/>
    <col min="1302" max="1302" width="4.28515625" style="994" customWidth="1"/>
    <col min="1303" max="1303" width="4.7109375" style="994" customWidth="1"/>
    <col min="1304" max="1304" width="4.140625" style="994" customWidth="1"/>
    <col min="1305" max="1305" width="5.28515625" style="994" customWidth="1"/>
    <col min="1306" max="1306" width="4.7109375" style="994" customWidth="1"/>
    <col min="1307" max="1307" width="4.42578125" style="994" customWidth="1"/>
    <col min="1308" max="1308" width="4.7109375" style="994" customWidth="1"/>
    <col min="1309" max="1536" width="9.140625" style="994"/>
    <col min="1537" max="1538" width="5.7109375" style="994" customWidth="1"/>
    <col min="1539" max="1539" width="4.28515625" style="994" customWidth="1"/>
    <col min="1540" max="1540" width="5.140625" style="994" customWidth="1"/>
    <col min="1541" max="1541" width="5.7109375" style="994" customWidth="1"/>
    <col min="1542" max="1542" width="4.5703125" style="994" customWidth="1"/>
    <col min="1543" max="1543" width="4.28515625" style="994" customWidth="1"/>
    <col min="1544" max="1544" width="3.85546875" style="994" customWidth="1"/>
    <col min="1545" max="1545" width="3.7109375" style="994" customWidth="1"/>
    <col min="1546" max="1546" width="3.85546875" style="994" customWidth="1"/>
    <col min="1547" max="1547" width="5.5703125" style="994" customWidth="1"/>
    <col min="1548" max="1548" width="5.7109375" style="994" customWidth="1"/>
    <col min="1549" max="1549" width="4.85546875" style="994" customWidth="1"/>
    <col min="1550" max="1550" width="5.42578125" style="994" customWidth="1"/>
    <col min="1551" max="1551" width="4.5703125" style="994" customWidth="1"/>
    <col min="1552" max="1552" width="5.7109375" style="994" customWidth="1"/>
    <col min="1553" max="1553" width="5.42578125" style="994" customWidth="1"/>
    <col min="1554" max="1554" width="5.5703125" style="994" customWidth="1"/>
    <col min="1555" max="1555" width="4.42578125" style="994" customWidth="1"/>
    <col min="1556" max="1556" width="3.85546875" style="994" customWidth="1"/>
    <col min="1557" max="1557" width="5.5703125" style="994" customWidth="1"/>
    <col min="1558" max="1558" width="4.28515625" style="994" customWidth="1"/>
    <col min="1559" max="1559" width="4.7109375" style="994" customWidth="1"/>
    <col min="1560" max="1560" width="4.140625" style="994" customWidth="1"/>
    <col min="1561" max="1561" width="5.28515625" style="994" customWidth="1"/>
    <col min="1562" max="1562" width="4.7109375" style="994" customWidth="1"/>
    <col min="1563" max="1563" width="4.42578125" style="994" customWidth="1"/>
    <col min="1564" max="1564" width="4.7109375" style="994" customWidth="1"/>
    <col min="1565" max="1792" width="9.140625" style="994"/>
    <col min="1793" max="1794" width="5.7109375" style="994" customWidth="1"/>
    <col min="1795" max="1795" width="4.28515625" style="994" customWidth="1"/>
    <col min="1796" max="1796" width="5.140625" style="994" customWidth="1"/>
    <col min="1797" max="1797" width="5.7109375" style="994" customWidth="1"/>
    <col min="1798" max="1798" width="4.5703125" style="994" customWidth="1"/>
    <col min="1799" max="1799" width="4.28515625" style="994" customWidth="1"/>
    <col min="1800" max="1800" width="3.85546875" style="994" customWidth="1"/>
    <col min="1801" max="1801" width="3.7109375" style="994" customWidth="1"/>
    <col min="1802" max="1802" width="3.85546875" style="994" customWidth="1"/>
    <col min="1803" max="1803" width="5.5703125" style="994" customWidth="1"/>
    <col min="1804" max="1804" width="5.7109375" style="994" customWidth="1"/>
    <col min="1805" max="1805" width="4.85546875" style="994" customWidth="1"/>
    <col min="1806" max="1806" width="5.42578125" style="994" customWidth="1"/>
    <col min="1807" max="1807" width="4.5703125" style="994" customWidth="1"/>
    <col min="1808" max="1808" width="5.7109375" style="994" customWidth="1"/>
    <col min="1809" max="1809" width="5.42578125" style="994" customWidth="1"/>
    <col min="1810" max="1810" width="5.5703125" style="994" customWidth="1"/>
    <col min="1811" max="1811" width="4.42578125" style="994" customWidth="1"/>
    <col min="1812" max="1812" width="3.85546875" style="994" customWidth="1"/>
    <col min="1813" max="1813" width="5.5703125" style="994" customWidth="1"/>
    <col min="1814" max="1814" width="4.28515625" style="994" customWidth="1"/>
    <col min="1815" max="1815" width="4.7109375" style="994" customWidth="1"/>
    <col min="1816" max="1816" width="4.140625" style="994" customWidth="1"/>
    <col min="1817" max="1817" width="5.28515625" style="994" customWidth="1"/>
    <col min="1818" max="1818" width="4.7109375" style="994" customWidth="1"/>
    <col min="1819" max="1819" width="4.42578125" style="994" customWidth="1"/>
    <col min="1820" max="1820" width="4.7109375" style="994" customWidth="1"/>
    <col min="1821" max="2048" width="9.140625" style="994"/>
    <col min="2049" max="2050" width="5.7109375" style="994" customWidth="1"/>
    <col min="2051" max="2051" width="4.28515625" style="994" customWidth="1"/>
    <col min="2052" max="2052" width="5.140625" style="994" customWidth="1"/>
    <col min="2053" max="2053" width="5.7109375" style="994" customWidth="1"/>
    <col min="2054" max="2054" width="4.5703125" style="994" customWidth="1"/>
    <col min="2055" max="2055" width="4.28515625" style="994" customWidth="1"/>
    <col min="2056" max="2056" width="3.85546875" style="994" customWidth="1"/>
    <col min="2057" max="2057" width="3.7109375" style="994" customWidth="1"/>
    <col min="2058" max="2058" width="3.85546875" style="994" customWidth="1"/>
    <col min="2059" max="2059" width="5.5703125" style="994" customWidth="1"/>
    <col min="2060" max="2060" width="5.7109375" style="994" customWidth="1"/>
    <col min="2061" max="2061" width="4.85546875" style="994" customWidth="1"/>
    <col min="2062" max="2062" width="5.42578125" style="994" customWidth="1"/>
    <col min="2063" max="2063" width="4.5703125" style="994" customWidth="1"/>
    <col min="2064" max="2064" width="5.7109375" style="994" customWidth="1"/>
    <col min="2065" max="2065" width="5.42578125" style="994" customWidth="1"/>
    <col min="2066" max="2066" width="5.5703125" style="994" customWidth="1"/>
    <col min="2067" max="2067" width="4.42578125" style="994" customWidth="1"/>
    <col min="2068" max="2068" width="3.85546875" style="994" customWidth="1"/>
    <col min="2069" max="2069" width="5.5703125" style="994" customWidth="1"/>
    <col min="2070" max="2070" width="4.28515625" style="994" customWidth="1"/>
    <col min="2071" max="2071" width="4.7109375" style="994" customWidth="1"/>
    <col min="2072" max="2072" width="4.140625" style="994" customWidth="1"/>
    <col min="2073" max="2073" width="5.28515625" style="994" customWidth="1"/>
    <col min="2074" max="2074" width="4.7109375" style="994" customWidth="1"/>
    <col min="2075" max="2075" width="4.42578125" style="994" customWidth="1"/>
    <col min="2076" max="2076" width="4.7109375" style="994" customWidth="1"/>
    <col min="2077" max="2304" width="9.140625" style="994"/>
    <col min="2305" max="2306" width="5.7109375" style="994" customWidth="1"/>
    <col min="2307" max="2307" width="4.28515625" style="994" customWidth="1"/>
    <col min="2308" max="2308" width="5.140625" style="994" customWidth="1"/>
    <col min="2309" max="2309" width="5.7109375" style="994" customWidth="1"/>
    <col min="2310" max="2310" width="4.5703125" style="994" customWidth="1"/>
    <col min="2311" max="2311" width="4.28515625" style="994" customWidth="1"/>
    <col min="2312" max="2312" width="3.85546875" style="994" customWidth="1"/>
    <col min="2313" max="2313" width="3.7109375" style="994" customWidth="1"/>
    <col min="2314" max="2314" width="3.85546875" style="994" customWidth="1"/>
    <col min="2315" max="2315" width="5.5703125" style="994" customWidth="1"/>
    <col min="2316" max="2316" width="5.7109375" style="994" customWidth="1"/>
    <col min="2317" max="2317" width="4.85546875" style="994" customWidth="1"/>
    <col min="2318" max="2318" width="5.42578125" style="994" customWidth="1"/>
    <col min="2319" max="2319" width="4.5703125" style="994" customWidth="1"/>
    <col min="2320" max="2320" width="5.7109375" style="994" customWidth="1"/>
    <col min="2321" max="2321" width="5.42578125" style="994" customWidth="1"/>
    <col min="2322" max="2322" width="5.5703125" style="994" customWidth="1"/>
    <col min="2323" max="2323" width="4.42578125" style="994" customWidth="1"/>
    <col min="2324" max="2324" width="3.85546875" style="994" customWidth="1"/>
    <col min="2325" max="2325" width="5.5703125" style="994" customWidth="1"/>
    <col min="2326" max="2326" width="4.28515625" style="994" customWidth="1"/>
    <col min="2327" max="2327" width="4.7109375" style="994" customWidth="1"/>
    <col min="2328" max="2328" width="4.140625" style="994" customWidth="1"/>
    <col min="2329" max="2329" width="5.28515625" style="994" customWidth="1"/>
    <col min="2330" max="2330" width="4.7109375" style="994" customWidth="1"/>
    <col min="2331" max="2331" width="4.42578125" style="994" customWidth="1"/>
    <col min="2332" max="2332" width="4.7109375" style="994" customWidth="1"/>
    <col min="2333" max="2560" width="9.140625" style="994"/>
    <col min="2561" max="2562" width="5.7109375" style="994" customWidth="1"/>
    <col min="2563" max="2563" width="4.28515625" style="994" customWidth="1"/>
    <col min="2564" max="2564" width="5.140625" style="994" customWidth="1"/>
    <col min="2565" max="2565" width="5.7109375" style="994" customWidth="1"/>
    <col min="2566" max="2566" width="4.5703125" style="994" customWidth="1"/>
    <col min="2567" max="2567" width="4.28515625" style="994" customWidth="1"/>
    <col min="2568" max="2568" width="3.85546875" style="994" customWidth="1"/>
    <col min="2569" max="2569" width="3.7109375" style="994" customWidth="1"/>
    <col min="2570" max="2570" width="3.85546875" style="994" customWidth="1"/>
    <col min="2571" max="2571" width="5.5703125" style="994" customWidth="1"/>
    <col min="2572" max="2572" width="5.7109375" style="994" customWidth="1"/>
    <col min="2573" max="2573" width="4.85546875" style="994" customWidth="1"/>
    <col min="2574" max="2574" width="5.42578125" style="994" customWidth="1"/>
    <col min="2575" max="2575" width="4.5703125" style="994" customWidth="1"/>
    <col min="2576" max="2576" width="5.7109375" style="994" customWidth="1"/>
    <col min="2577" max="2577" width="5.42578125" style="994" customWidth="1"/>
    <col min="2578" max="2578" width="5.5703125" style="994" customWidth="1"/>
    <col min="2579" max="2579" width="4.42578125" style="994" customWidth="1"/>
    <col min="2580" max="2580" width="3.85546875" style="994" customWidth="1"/>
    <col min="2581" max="2581" width="5.5703125" style="994" customWidth="1"/>
    <col min="2582" max="2582" width="4.28515625" style="994" customWidth="1"/>
    <col min="2583" max="2583" width="4.7109375" style="994" customWidth="1"/>
    <col min="2584" max="2584" width="4.140625" style="994" customWidth="1"/>
    <col min="2585" max="2585" width="5.28515625" style="994" customWidth="1"/>
    <col min="2586" max="2586" width="4.7109375" style="994" customWidth="1"/>
    <col min="2587" max="2587" width="4.42578125" style="994" customWidth="1"/>
    <col min="2588" max="2588" width="4.7109375" style="994" customWidth="1"/>
    <col min="2589" max="2816" width="9.140625" style="994"/>
    <col min="2817" max="2818" width="5.7109375" style="994" customWidth="1"/>
    <col min="2819" max="2819" width="4.28515625" style="994" customWidth="1"/>
    <col min="2820" max="2820" width="5.140625" style="994" customWidth="1"/>
    <col min="2821" max="2821" width="5.7109375" style="994" customWidth="1"/>
    <col min="2822" max="2822" width="4.5703125" style="994" customWidth="1"/>
    <col min="2823" max="2823" width="4.28515625" style="994" customWidth="1"/>
    <col min="2824" max="2824" width="3.85546875" style="994" customWidth="1"/>
    <col min="2825" max="2825" width="3.7109375" style="994" customWidth="1"/>
    <col min="2826" max="2826" width="3.85546875" style="994" customWidth="1"/>
    <col min="2827" max="2827" width="5.5703125" style="994" customWidth="1"/>
    <col min="2828" max="2828" width="5.7109375" style="994" customWidth="1"/>
    <col min="2829" max="2829" width="4.85546875" style="994" customWidth="1"/>
    <col min="2830" max="2830" width="5.42578125" style="994" customWidth="1"/>
    <col min="2831" max="2831" width="4.5703125" style="994" customWidth="1"/>
    <col min="2832" max="2832" width="5.7109375" style="994" customWidth="1"/>
    <col min="2833" max="2833" width="5.42578125" style="994" customWidth="1"/>
    <col min="2834" max="2834" width="5.5703125" style="994" customWidth="1"/>
    <col min="2835" max="2835" width="4.42578125" style="994" customWidth="1"/>
    <col min="2836" max="2836" width="3.85546875" style="994" customWidth="1"/>
    <col min="2837" max="2837" width="5.5703125" style="994" customWidth="1"/>
    <col min="2838" max="2838" width="4.28515625" style="994" customWidth="1"/>
    <col min="2839" max="2839" width="4.7109375" style="994" customWidth="1"/>
    <col min="2840" max="2840" width="4.140625" style="994" customWidth="1"/>
    <col min="2841" max="2841" width="5.28515625" style="994" customWidth="1"/>
    <col min="2842" max="2842" width="4.7109375" style="994" customWidth="1"/>
    <col min="2843" max="2843" width="4.42578125" style="994" customWidth="1"/>
    <col min="2844" max="2844" width="4.7109375" style="994" customWidth="1"/>
    <col min="2845" max="3072" width="9.140625" style="994"/>
    <col min="3073" max="3074" width="5.7109375" style="994" customWidth="1"/>
    <col min="3075" max="3075" width="4.28515625" style="994" customWidth="1"/>
    <col min="3076" max="3076" width="5.140625" style="994" customWidth="1"/>
    <col min="3077" max="3077" width="5.7109375" style="994" customWidth="1"/>
    <col min="3078" max="3078" width="4.5703125" style="994" customWidth="1"/>
    <col min="3079" max="3079" width="4.28515625" style="994" customWidth="1"/>
    <col min="3080" max="3080" width="3.85546875" style="994" customWidth="1"/>
    <col min="3081" max="3081" width="3.7109375" style="994" customWidth="1"/>
    <col min="3082" max="3082" width="3.85546875" style="994" customWidth="1"/>
    <col min="3083" max="3083" width="5.5703125" style="994" customWidth="1"/>
    <col min="3084" max="3084" width="5.7109375" style="994" customWidth="1"/>
    <col min="3085" max="3085" width="4.85546875" style="994" customWidth="1"/>
    <col min="3086" max="3086" width="5.42578125" style="994" customWidth="1"/>
    <col min="3087" max="3087" width="4.5703125" style="994" customWidth="1"/>
    <col min="3088" max="3088" width="5.7109375" style="994" customWidth="1"/>
    <col min="3089" max="3089" width="5.42578125" style="994" customWidth="1"/>
    <col min="3090" max="3090" width="5.5703125" style="994" customWidth="1"/>
    <col min="3091" max="3091" width="4.42578125" style="994" customWidth="1"/>
    <col min="3092" max="3092" width="3.85546875" style="994" customWidth="1"/>
    <col min="3093" max="3093" width="5.5703125" style="994" customWidth="1"/>
    <col min="3094" max="3094" width="4.28515625" style="994" customWidth="1"/>
    <col min="3095" max="3095" width="4.7109375" style="994" customWidth="1"/>
    <col min="3096" max="3096" width="4.140625" style="994" customWidth="1"/>
    <col min="3097" max="3097" width="5.28515625" style="994" customWidth="1"/>
    <col min="3098" max="3098" width="4.7109375" style="994" customWidth="1"/>
    <col min="3099" max="3099" width="4.42578125" style="994" customWidth="1"/>
    <col min="3100" max="3100" width="4.7109375" style="994" customWidth="1"/>
    <col min="3101" max="3328" width="9.140625" style="994"/>
    <col min="3329" max="3330" width="5.7109375" style="994" customWidth="1"/>
    <col min="3331" max="3331" width="4.28515625" style="994" customWidth="1"/>
    <col min="3332" max="3332" width="5.140625" style="994" customWidth="1"/>
    <col min="3333" max="3333" width="5.7109375" style="994" customWidth="1"/>
    <col min="3334" max="3334" width="4.5703125" style="994" customWidth="1"/>
    <col min="3335" max="3335" width="4.28515625" style="994" customWidth="1"/>
    <col min="3336" max="3336" width="3.85546875" style="994" customWidth="1"/>
    <col min="3337" max="3337" width="3.7109375" style="994" customWidth="1"/>
    <col min="3338" max="3338" width="3.85546875" style="994" customWidth="1"/>
    <col min="3339" max="3339" width="5.5703125" style="994" customWidth="1"/>
    <col min="3340" max="3340" width="5.7109375" style="994" customWidth="1"/>
    <col min="3341" max="3341" width="4.85546875" style="994" customWidth="1"/>
    <col min="3342" max="3342" width="5.42578125" style="994" customWidth="1"/>
    <col min="3343" max="3343" width="4.5703125" style="994" customWidth="1"/>
    <col min="3344" max="3344" width="5.7109375" style="994" customWidth="1"/>
    <col min="3345" max="3345" width="5.42578125" style="994" customWidth="1"/>
    <col min="3346" max="3346" width="5.5703125" style="994" customWidth="1"/>
    <col min="3347" max="3347" width="4.42578125" style="994" customWidth="1"/>
    <col min="3348" max="3348" width="3.85546875" style="994" customWidth="1"/>
    <col min="3349" max="3349" width="5.5703125" style="994" customWidth="1"/>
    <col min="3350" max="3350" width="4.28515625" style="994" customWidth="1"/>
    <col min="3351" max="3351" width="4.7109375" style="994" customWidth="1"/>
    <col min="3352" max="3352" width="4.140625" style="994" customWidth="1"/>
    <col min="3353" max="3353" width="5.28515625" style="994" customWidth="1"/>
    <col min="3354" max="3354" width="4.7109375" style="994" customWidth="1"/>
    <col min="3355" max="3355" width="4.42578125" style="994" customWidth="1"/>
    <col min="3356" max="3356" width="4.7109375" style="994" customWidth="1"/>
    <col min="3357" max="3584" width="9.140625" style="994"/>
    <col min="3585" max="3586" width="5.7109375" style="994" customWidth="1"/>
    <col min="3587" max="3587" width="4.28515625" style="994" customWidth="1"/>
    <col min="3588" max="3588" width="5.140625" style="994" customWidth="1"/>
    <col min="3589" max="3589" width="5.7109375" style="994" customWidth="1"/>
    <col min="3590" max="3590" width="4.5703125" style="994" customWidth="1"/>
    <col min="3591" max="3591" width="4.28515625" style="994" customWidth="1"/>
    <col min="3592" max="3592" width="3.85546875" style="994" customWidth="1"/>
    <col min="3593" max="3593" width="3.7109375" style="994" customWidth="1"/>
    <col min="3594" max="3594" width="3.85546875" style="994" customWidth="1"/>
    <col min="3595" max="3595" width="5.5703125" style="994" customWidth="1"/>
    <col min="3596" max="3596" width="5.7109375" style="994" customWidth="1"/>
    <col min="3597" max="3597" width="4.85546875" style="994" customWidth="1"/>
    <col min="3598" max="3598" width="5.42578125" style="994" customWidth="1"/>
    <col min="3599" max="3599" width="4.5703125" style="994" customWidth="1"/>
    <col min="3600" max="3600" width="5.7109375" style="994" customWidth="1"/>
    <col min="3601" max="3601" width="5.42578125" style="994" customWidth="1"/>
    <col min="3602" max="3602" width="5.5703125" style="994" customWidth="1"/>
    <col min="3603" max="3603" width="4.42578125" style="994" customWidth="1"/>
    <col min="3604" max="3604" width="3.85546875" style="994" customWidth="1"/>
    <col min="3605" max="3605" width="5.5703125" style="994" customWidth="1"/>
    <col min="3606" max="3606" width="4.28515625" style="994" customWidth="1"/>
    <col min="3607" max="3607" width="4.7109375" style="994" customWidth="1"/>
    <col min="3608" max="3608" width="4.140625" style="994" customWidth="1"/>
    <col min="3609" max="3609" width="5.28515625" style="994" customWidth="1"/>
    <col min="3610" max="3610" width="4.7109375" style="994" customWidth="1"/>
    <col min="3611" max="3611" width="4.42578125" style="994" customWidth="1"/>
    <col min="3612" max="3612" width="4.7109375" style="994" customWidth="1"/>
    <col min="3613" max="3840" width="9.140625" style="994"/>
    <col min="3841" max="3842" width="5.7109375" style="994" customWidth="1"/>
    <col min="3843" max="3843" width="4.28515625" style="994" customWidth="1"/>
    <col min="3844" max="3844" width="5.140625" style="994" customWidth="1"/>
    <col min="3845" max="3845" width="5.7109375" style="994" customWidth="1"/>
    <col min="3846" max="3846" width="4.5703125" style="994" customWidth="1"/>
    <col min="3847" max="3847" width="4.28515625" style="994" customWidth="1"/>
    <col min="3848" max="3848" width="3.85546875" style="994" customWidth="1"/>
    <col min="3849" max="3849" width="3.7109375" style="994" customWidth="1"/>
    <col min="3850" max="3850" width="3.85546875" style="994" customWidth="1"/>
    <col min="3851" max="3851" width="5.5703125" style="994" customWidth="1"/>
    <col min="3852" max="3852" width="5.7109375" style="994" customWidth="1"/>
    <col min="3853" max="3853" width="4.85546875" style="994" customWidth="1"/>
    <col min="3854" max="3854" width="5.42578125" style="994" customWidth="1"/>
    <col min="3855" max="3855" width="4.5703125" style="994" customWidth="1"/>
    <col min="3856" max="3856" width="5.7109375" style="994" customWidth="1"/>
    <col min="3857" max="3857" width="5.42578125" style="994" customWidth="1"/>
    <col min="3858" max="3858" width="5.5703125" style="994" customWidth="1"/>
    <col min="3859" max="3859" width="4.42578125" style="994" customWidth="1"/>
    <col min="3860" max="3860" width="3.85546875" style="994" customWidth="1"/>
    <col min="3861" max="3861" width="5.5703125" style="994" customWidth="1"/>
    <col min="3862" max="3862" width="4.28515625" style="994" customWidth="1"/>
    <col min="3863" max="3863" width="4.7109375" style="994" customWidth="1"/>
    <col min="3864" max="3864" width="4.140625" style="994" customWidth="1"/>
    <col min="3865" max="3865" width="5.28515625" style="994" customWidth="1"/>
    <col min="3866" max="3866" width="4.7109375" style="994" customWidth="1"/>
    <col min="3867" max="3867" width="4.42578125" style="994" customWidth="1"/>
    <col min="3868" max="3868" width="4.7109375" style="994" customWidth="1"/>
    <col min="3869" max="4096" width="9.140625" style="994"/>
    <col min="4097" max="4098" width="5.7109375" style="994" customWidth="1"/>
    <col min="4099" max="4099" width="4.28515625" style="994" customWidth="1"/>
    <col min="4100" max="4100" width="5.140625" style="994" customWidth="1"/>
    <col min="4101" max="4101" width="5.7109375" style="994" customWidth="1"/>
    <col min="4102" max="4102" width="4.5703125" style="994" customWidth="1"/>
    <col min="4103" max="4103" width="4.28515625" style="994" customWidth="1"/>
    <col min="4104" max="4104" width="3.85546875" style="994" customWidth="1"/>
    <col min="4105" max="4105" width="3.7109375" style="994" customWidth="1"/>
    <col min="4106" max="4106" width="3.85546875" style="994" customWidth="1"/>
    <col min="4107" max="4107" width="5.5703125" style="994" customWidth="1"/>
    <col min="4108" max="4108" width="5.7109375" style="994" customWidth="1"/>
    <col min="4109" max="4109" width="4.85546875" style="994" customWidth="1"/>
    <col min="4110" max="4110" width="5.42578125" style="994" customWidth="1"/>
    <col min="4111" max="4111" width="4.5703125" style="994" customWidth="1"/>
    <col min="4112" max="4112" width="5.7109375" style="994" customWidth="1"/>
    <col min="4113" max="4113" width="5.42578125" style="994" customWidth="1"/>
    <col min="4114" max="4114" width="5.5703125" style="994" customWidth="1"/>
    <col min="4115" max="4115" width="4.42578125" style="994" customWidth="1"/>
    <col min="4116" max="4116" width="3.85546875" style="994" customWidth="1"/>
    <col min="4117" max="4117" width="5.5703125" style="994" customWidth="1"/>
    <col min="4118" max="4118" width="4.28515625" style="994" customWidth="1"/>
    <col min="4119" max="4119" width="4.7109375" style="994" customWidth="1"/>
    <col min="4120" max="4120" width="4.140625" style="994" customWidth="1"/>
    <col min="4121" max="4121" width="5.28515625" style="994" customWidth="1"/>
    <col min="4122" max="4122" width="4.7109375" style="994" customWidth="1"/>
    <col min="4123" max="4123" width="4.42578125" style="994" customWidth="1"/>
    <col min="4124" max="4124" width="4.7109375" style="994" customWidth="1"/>
    <col min="4125" max="4352" width="9.140625" style="994"/>
    <col min="4353" max="4354" width="5.7109375" style="994" customWidth="1"/>
    <col min="4355" max="4355" width="4.28515625" style="994" customWidth="1"/>
    <col min="4356" max="4356" width="5.140625" style="994" customWidth="1"/>
    <col min="4357" max="4357" width="5.7109375" style="994" customWidth="1"/>
    <col min="4358" max="4358" width="4.5703125" style="994" customWidth="1"/>
    <col min="4359" max="4359" width="4.28515625" style="994" customWidth="1"/>
    <col min="4360" max="4360" width="3.85546875" style="994" customWidth="1"/>
    <col min="4361" max="4361" width="3.7109375" style="994" customWidth="1"/>
    <col min="4362" max="4362" width="3.85546875" style="994" customWidth="1"/>
    <col min="4363" max="4363" width="5.5703125" style="994" customWidth="1"/>
    <col min="4364" max="4364" width="5.7109375" style="994" customWidth="1"/>
    <col min="4365" max="4365" width="4.85546875" style="994" customWidth="1"/>
    <col min="4366" max="4366" width="5.42578125" style="994" customWidth="1"/>
    <col min="4367" max="4367" width="4.5703125" style="994" customWidth="1"/>
    <col min="4368" max="4368" width="5.7109375" style="994" customWidth="1"/>
    <col min="4369" max="4369" width="5.42578125" style="994" customWidth="1"/>
    <col min="4370" max="4370" width="5.5703125" style="994" customWidth="1"/>
    <col min="4371" max="4371" width="4.42578125" style="994" customWidth="1"/>
    <col min="4372" max="4372" width="3.85546875" style="994" customWidth="1"/>
    <col min="4373" max="4373" width="5.5703125" style="994" customWidth="1"/>
    <col min="4374" max="4374" width="4.28515625" style="994" customWidth="1"/>
    <col min="4375" max="4375" width="4.7109375" style="994" customWidth="1"/>
    <col min="4376" max="4376" width="4.140625" style="994" customWidth="1"/>
    <col min="4377" max="4377" width="5.28515625" style="994" customWidth="1"/>
    <col min="4378" max="4378" width="4.7109375" style="994" customWidth="1"/>
    <col min="4379" max="4379" width="4.42578125" style="994" customWidth="1"/>
    <col min="4380" max="4380" width="4.7109375" style="994" customWidth="1"/>
    <col min="4381" max="4608" width="9.140625" style="994"/>
    <col min="4609" max="4610" width="5.7109375" style="994" customWidth="1"/>
    <col min="4611" max="4611" width="4.28515625" style="994" customWidth="1"/>
    <col min="4612" max="4612" width="5.140625" style="994" customWidth="1"/>
    <col min="4613" max="4613" width="5.7109375" style="994" customWidth="1"/>
    <col min="4614" max="4614" width="4.5703125" style="994" customWidth="1"/>
    <col min="4615" max="4615" width="4.28515625" style="994" customWidth="1"/>
    <col min="4616" max="4616" width="3.85546875" style="994" customWidth="1"/>
    <col min="4617" max="4617" width="3.7109375" style="994" customWidth="1"/>
    <col min="4618" max="4618" width="3.85546875" style="994" customWidth="1"/>
    <col min="4619" max="4619" width="5.5703125" style="994" customWidth="1"/>
    <col min="4620" max="4620" width="5.7109375" style="994" customWidth="1"/>
    <col min="4621" max="4621" width="4.85546875" style="994" customWidth="1"/>
    <col min="4622" max="4622" width="5.42578125" style="994" customWidth="1"/>
    <col min="4623" max="4623" width="4.5703125" style="994" customWidth="1"/>
    <col min="4624" max="4624" width="5.7109375" style="994" customWidth="1"/>
    <col min="4625" max="4625" width="5.42578125" style="994" customWidth="1"/>
    <col min="4626" max="4626" width="5.5703125" style="994" customWidth="1"/>
    <col min="4627" max="4627" width="4.42578125" style="994" customWidth="1"/>
    <col min="4628" max="4628" width="3.85546875" style="994" customWidth="1"/>
    <col min="4629" max="4629" width="5.5703125" style="994" customWidth="1"/>
    <col min="4630" max="4630" width="4.28515625" style="994" customWidth="1"/>
    <col min="4631" max="4631" width="4.7109375" style="994" customWidth="1"/>
    <col min="4632" max="4632" width="4.140625" style="994" customWidth="1"/>
    <col min="4633" max="4633" width="5.28515625" style="994" customWidth="1"/>
    <col min="4634" max="4634" width="4.7109375" style="994" customWidth="1"/>
    <col min="4635" max="4635" width="4.42578125" style="994" customWidth="1"/>
    <col min="4636" max="4636" width="4.7109375" style="994" customWidth="1"/>
    <col min="4637" max="4864" width="9.140625" style="994"/>
    <col min="4865" max="4866" width="5.7109375" style="994" customWidth="1"/>
    <col min="4867" max="4867" width="4.28515625" style="994" customWidth="1"/>
    <col min="4868" max="4868" width="5.140625" style="994" customWidth="1"/>
    <col min="4869" max="4869" width="5.7109375" style="994" customWidth="1"/>
    <col min="4870" max="4870" width="4.5703125" style="994" customWidth="1"/>
    <col min="4871" max="4871" width="4.28515625" style="994" customWidth="1"/>
    <col min="4872" max="4872" width="3.85546875" style="994" customWidth="1"/>
    <col min="4873" max="4873" width="3.7109375" style="994" customWidth="1"/>
    <col min="4874" max="4874" width="3.85546875" style="994" customWidth="1"/>
    <col min="4875" max="4875" width="5.5703125" style="994" customWidth="1"/>
    <col min="4876" max="4876" width="5.7109375" style="994" customWidth="1"/>
    <col min="4877" max="4877" width="4.85546875" style="994" customWidth="1"/>
    <col min="4878" max="4878" width="5.42578125" style="994" customWidth="1"/>
    <col min="4879" max="4879" width="4.5703125" style="994" customWidth="1"/>
    <col min="4880" max="4880" width="5.7109375" style="994" customWidth="1"/>
    <col min="4881" max="4881" width="5.42578125" style="994" customWidth="1"/>
    <col min="4882" max="4882" width="5.5703125" style="994" customWidth="1"/>
    <col min="4883" max="4883" width="4.42578125" style="994" customWidth="1"/>
    <col min="4884" max="4884" width="3.85546875" style="994" customWidth="1"/>
    <col min="4885" max="4885" width="5.5703125" style="994" customWidth="1"/>
    <col min="4886" max="4886" width="4.28515625" style="994" customWidth="1"/>
    <col min="4887" max="4887" width="4.7109375" style="994" customWidth="1"/>
    <col min="4888" max="4888" width="4.140625" style="994" customWidth="1"/>
    <col min="4889" max="4889" width="5.28515625" style="994" customWidth="1"/>
    <col min="4890" max="4890" width="4.7109375" style="994" customWidth="1"/>
    <col min="4891" max="4891" width="4.42578125" style="994" customWidth="1"/>
    <col min="4892" max="4892" width="4.7109375" style="994" customWidth="1"/>
    <col min="4893" max="5120" width="9.140625" style="994"/>
    <col min="5121" max="5122" width="5.7109375" style="994" customWidth="1"/>
    <col min="5123" max="5123" width="4.28515625" style="994" customWidth="1"/>
    <col min="5124" max="5124" width="5.140625" style="994" customWidth="1"/>
    <col min="5125" max="5125" width="5.7109375" style="994" customWidth="1"/>
    <col min="5126" max="5126" width="4.5703125" style="994" customWidth="1"/>
    <col min="5127" max="5127" width="4.28515625" style="994" customWidth="1"/>
    <col min="5128" max="5128" width="3.85546875" style="994" customWidth="1"/>
    <col min="5129" max="5129" width="3.7109375" style="994" customWidth="1"/>
    <col min="5130" max="5130" width="3.85546875" style="994" customWidth="1"/>
    <col min="5131" max="5131" width="5.5703125" style="994" customWidth="1"/>
    <col min="5132" max="5132" width="5.7109375" style="994" customWidth="1"/>
    <col min="5133" max="5133" width="4.85546875" style="994" customWidth="1"/>
    <col min="5134" max="5134" width="5.42578125" style="994" customWidth="1"/>
    <col min="5135" max="5135" width="4.5703125" style="994" customWidth="1"/>
    <col min="5136" max="5136" width="5.7109375" style="994" customWidth="1"/>
    <col min="5137" max="5137" width="5.42578125" style="994" customWidth="1"/>
    <col min="5138" max="5138" width="5.5703125" style="994" customWidth="1"/>
    <col min="5139" max="5139" width="4.42578125" style="994" customWidth="1"/>
    <col min="5140" max="5140" width="3.85546875" style="994" customWidth="1"/>
    <col min="5141" max="5141" width="5.5703125" style="994" customWidth="1"/>
    <col min="5142" max="5142" width="4.28515625" style="994" customWidth="1"/>
    <col min="5143" max="5143" width="4.7109375" style="994" customWidth="1"/>
    <col min="5144" max="5144" width="4.140625" style="994" customWidth="1"/>
    <col min="5145" max="5145" width="5.28515625" style="994" customWidth="1"/>
    <col min="5146" max="5146" width="4.7109375" style="994" customWidth="1"/>
    <col min="5147" max="5147" width="4.42578125" style="994" customWidth="1"/>
    <col min="5148" max="5148" width="4.7109375" style="994" customWidth="1"/>
    <col min="5149" max="5376" width="9.140625" style="994"/>
    <col min="5377" max="5378" width="5.7109375" style="994" customWidth="1"/>
    <col min="5379" max="5379" width="4.28515625" style="994" customWidth="1"/>
    <col min="5380" max="5380" width="5.140625" style="994" customWidth="1"/>
    <col min="5381" max="5381" width="5.7109375" style="994" customWidth="1"/>
    <col min="5382" max="5382" width="4.5703125" style="994" customWidth="1"/>
    <col min="5383" max="5383" width="4.28515625" style="994" customWidth="1"/>
    <col min="5384" max="5384" width="3.85546875" style="994" customWidth="1"/>
    <col min="5385" max="5385" width="3.7109375" style="994" customWidth="1"/>
    <col min="5386" max="5386" width="3.85546875" style="994" customWidth="1"/>
    <col min="5387" max="5387" width="5.5703125" style="994" customWidth="1"/>
    <col min="5388" max="5388" width="5.7109375" style="994" customWidth="1"/>
    <col min="5389" max="5389" width="4.85546875" style="994" customWidth="1"/>
    <col min="5390" max="5390" width="5.42578125" style="994" customWidth="1"/>
    <col min="5391" max="5391" width="4.5703125" style="994" customWidth="1"/>
    <col min="5392" max="5392" width="5.7109375" style="994" customWidth="1"/>
    <col min="5393" max="5393" width="5.42578125" style="994" customWidth="1"/>
    <col min="5394" max="5394" width="5.5703125" style="994" customWidth="1"/>
    <col min="5395" max="5395" width="4.42578125" style="994" customWidth="1"/>
    <col min="5396" max="5396" width="3.85546875" style="994" customWidth="1"/>
    <col min="5397" max="5397" width="5.5703125" style="994" customWidth="1"/>
    <col min="5398" max="5398" width="4.28515625" style="994" customWidth="1"/>
    <col min="5399" max="5399" width="4.7109375" style="994" customWidth="1"/>
    <col min="5400" max="5400" width="4.140625" style="994" customWidth="1"/>
    <col min="5401" max="5401" width="5.28515625" style="994" customWidth="1"/>
    <col min="5402" max="5402" width="4.7109375" style="994" customWidth="1"/>
    <col min="5403" max="5403" width="4.42578125" style="994" customWidth="1"/>
    <col min="5404" max="5404" width="4.7109375" style="994" customWidth="1"/>
    <col min="5405" max="5632" width="9.140625" style="994"/>
    <col min="5633" max="5634" width="5.7109375" style="994" customWidth="1"/>
    <col min="5635" max="5635" width="4.28515625" style="994" customWidth="1"/>
    <col min="5636" max="5636" width="5.140625" style="994" customWidth="1"/>
    <col min="5637" max="5637" width="5.7109375" style="994" customWidth="1"/>
    <col min="5638" max="5638" width="4.5703125" style="994" customWidth="1"/>
    <col min="5639" max="5639" width="4.28515625" style="994" customWidth="1"/>
    <col min="5640" max="5640" width="3.85546875" style="994" customWidth="1"/>
    <col min="5641" max="5641" width="3.7109375" style="994" customWidth="1"/>
    <col min="5642" max="5642" width="3.85546875" style="994" customWidth="1"/>
    <col min="5643" max="5643" width="5.5703125" style="994" customWidth="1"/>
    <col min="5644" max="5644" width="5.7109375" style="994" customWidth="1"/>
    <col min="5645" max="5645" width="4.85546875" style="994" customWidth="1"/>
    <col min="5646" max="5646" width="5.42578125" style="994" customWidth="1"/>
    <col min="5647" max="5647" width="4.5703125" style="994" customWidth="1"/>
    <col min="5648" max="5648" width="5.7109375" style="994" customWidth="1"/>
    <col min="5649" max="5649" width="5.42578125" style="994" customWidth="1"/>
    <col min="5650" max="5650" width="5.5703125" style="994" customWidth="1"/>
    <col min="5651" max="5651" width="4.42578125" style="994" customWidth="1"/>
    <col min="5652" max="5652" width="3.85546875" style="994" customWidth="1"/>
    <col min="5653" max="5653" width="5.5703125" style="994" customWidth="1"/>
    <col min="5654" max="5654" width="4.28515625" style="994" customWidth="1"/>
    <col min="5655" max="5655" width="4.7109375" style="994" customWidth="1"/>
    <col min="5656" max="5656" width="4.140625" style="994" customWidth="1"/>
    <col min="5657" max="5657" width="5.28515625" style="994" customWidth="1"/>
    <col min="5658" max="5658" width="4.7109375" style="994" customWidth="1"/>
    <col min="5659" max="5659" width="4.42578125" style="994" customWidth="1"/>
    <col min="5660" max="5660" width="4.7109375" style="994" customWidth="1"/>
    <col min="5661" max="5888" width="9.140625" style="994"/>
    <col min="5889" max="5890" width="5.7109375" style="994" customWidth="1"/>
    <col min="5891" max="5891" width="4.28515625" style="994" customWidth="1"/>
    <col min="5892" max="5892" width="5.140625" style="994" customWidth="1"/>
    <col min="5893" max="5893" width="5.7109375" style="994" customWidth="1"/>
    <col min="5894" max="5894" width="4.5703125" style="994" customWidth="1"/>
    <col min="5895" max="5895" width="4.28515625" style="994" customWidth="1"/>
    <col min="5896" max="5896" width="3.85546875" style="994" customWidth="1"/>
    <col min="5897" max="5897" width="3.7109375" style="994" customWidth="1"/>
    <col min="5898" max="5898" width="3.85546875" style="994" customWidth="1"/>
    <col min="5899" max="5899" width="5.5703125" style="994" customWidth="1"/>
    <col min="5900" max="5900" width="5.7109375" style="994" customWidth="1"/>
    <col min="5901" max="5901" width="4.85546875" style="994" customWidth="1"/>
    <col min="5902" max="5902" width="5.42578125" style="994" customWidth="1"/>
    <col min="5903" max="5903" width="4.5703125" style="994" customWidth="1"/>
    <col min="5904" max="5904" width="5.7109375" style="994" customWidth="1"/>
    <col min="5905" max="5905" width="5.42578125" style="994" customWidth="1"/>
    <col min="5906" max="5906" width="5.5703125" style="994" customWidth="1"/>
    <col min="5907" max="5907" width="4.42578125" style="994" customWidth="1"/>
    <col min="5908" max="5908" width="3.85546875" style="994" customWidth="1"/>
    <col min="5909" max="5909" width="5.5703125" style="994" customWidth="1"/>
    <col min="5910" max="5910" width="4.28515625" style="994" customWidth="1"/>
    <col min="5911" max="5911" width="4.7109375" style="994" customWidth="1"/>
    <col min="5912" max="5912" width="4.140625" style="994" customWidth="1"/>
    <col min="5913" max="5913" width="5.28515625" style="994" customWidth="1"/>
    <col min="5914" max="5914" width="4.7109375" style="994" customWidth="1"/>
    <col min="5915" max="5915" width="4.42578125" style="994" customWidth="1"/>
    <col min="5916" max="5916" width="4.7109375" style="994" customWidth="1"/>
    <col min="5917" max="6144" width="9.140625" style="994"/>
    <col min="6145" max="6146" width="5.7109375" style="994" customWidth="1"/>
    <col min="6147" max="6147" width="4.28515625" style="994" customWidth="1"/>
    <col min="6148" max="6148" width="5.140625" style="994" customWidth="1"/>
    <col min="6149" max="6149" width="5.7109375" style="994" customWidth="1"/>
    <col min="6150" max="6150" width="4.5703125" style="994" customWidth="1"/>
    <col min="6151" max="6151" width="4.28515625" style="994" customWidth="1"/>
    <col min="6152" max="6152" width="3.85546875" style="994" customWidth="1"/>
    <col min="6153" max="6153" width="3.7109375" style="994" customWidth="1"/>
    <col min="6154" max="6154" width="3.85546875" style="994" customWidth="1"/>
    <col min="6155" max="6155" width="5.5703125" style="994" customWidth="1"/>
    <col min="6156" max="6156" width="5.7109375" style="994" customWidth="1"/>
    <col min="6157" max="6157" width="4.85546875" style="994" customWidth="1"/>
    <col min="6158" max="6158" width="5.42578125" style="994" customWidth="1"/>
    <col min="6159" max="6159" width="4.5703125" style="994" customWidth="1"/>
    <col min="6160" max="6160" width="5.7109375" style="994" customWidth="1"/>
    <col min="6161" max="6161" width="5.42578125" style="994" customWidth="1"/>
    <col min="6162" max="6162" width="5.5703125" style="994" customWidth="1"/>
    <col min="6163" max="6163" width="4.42578125" style="994" customWidth="1"/>
    <col min="6164" max="6164" width="3.85546875" style="994" customWidth="1"/>
    <col min="6165" max="6165" width="5.5703125" style="994" customWidth="1"/>
    <col min="6166" max="6166" width="4.28515625" style="994" customWidth="1"/>
    <col min="6167" max="6167" width="4.7109375" style="994" customWidth="1"/>
    <col min="6168" max="6168" width="4.140625" style="994" customWidth="1"/>
    <col min="6169" max="6169" width="5.28515625" style="994" customWidth="1"/>
    <col min="6170" max="6170" width="4.7109375" style="994" customWidth="1"/>
    <col min="6171" max="6171" width="4.42578125" style="994" customWidth="1"/>
    <col min="6172" max="6172" width="4.7109375" style="994" customWidth="1"/>
    <col min="6173" max="6400" width="9.140625" style="994"/>
    <col min="6401" max="6402" width="5.7109375" style="994" customWidth="1"/>
    <col min="6403" max="6403" width="4.28515625" style="994" customWidth="1"/>
    <col min="6404" max="6404" width="5.140625" style="994" customWidth="1"/>
    <col min="6405" max="6405" width="5.7109375" style="994" customWidth="1"/>
    <col min="6406" max="6406" width="4.5703125" style="994" customWidth="1"/>
    <col min="6407" max="6407" width="4.28515625" style="994" customWidth="1"/>
    <col min="6408" max="6408" width="3.85546875" style="994" customWidth="1"/>
    <col min="6409" max="6409" width="3.7109375" style="994" customWidth="1"/>
    <col min="6410" max="6410" width="3.85546875" style="994" customWidth="1"/>
    <col min="6411" max="6411" width="5.5703125" style="994" customWidth="1"/>
    <col min="6412" max="6412" width="5.7109375" style="994" customWidth="1"/>
    <col min="6413" max="6413" width="4.85546875" style="994" customWidth="1"/>
    <col min="6414" max="6414" width="5.42578125" style="994" customWidth="1"/>
    <col min="6415" max="6415" width="4.5703125" style="994" customWidth="1"/>
    <col min="6416" max="6416" width="5.7109375" style="994" customWidth="1"/>
    <col min="6417" max="6417" width="5.42578125" style="994" customWidth="1"/>
    <col min="6418" max="6418" width="5.5703125" style="994" customWidth="1"/>
    <col min="6419" max="6419" width="4.42578125" style="994" customWidth="1"/>
    <col min="6420" max="6420" width="3.85546875" style="994" customWidth="1"/>
    <col min="6421" max="6421" width="5.5703125" style="994" customWidth="1"/>
    <col min="6422" max="6422" width="4.28515625" style="994" customWidth="1"/>
    <col min="6423" max="6423" width="4.7109375" style="994" customWidth="1"/>
    <col min="6424" max="6424" width="4.140625" style="994" customWidth="1"/>
    <col min="6425" max="6425" width="5.28515625" style="994" customWidth="1"/>
    <col min="6426" max="6426" width="4.7109375" style="994" customWidth="1"/>
    <col min="6427" max="6427" width="4.42578125" style="994" customWidth="1"/>
    <col min="6428" max="6428" width="4.7109375" style="994" customWidth="1"/>
    <col min="6429" max="6656" width="9.140625" style="994"/>
    <col min="6657" max="6658" width="5.7109375" style="994" customWidth="1"/>
    <col min="6659" max="6659" width="4.28515625" style="994" customWidth="1"/>
    <col min="6660" max="6660" width="5.140625" style="994" customWidth="1"/>
    <col min="6661" max="6661" width="5.7109375" style="994" customWidth="1"/>
    <col min="6662" max="6662" width="4.5703125" style="994" customWidth="1"/>
    <col min="6663" max="6663" width="4.28515625" style="994" customWidth="1"/>
    <col min="6664" max="6664" width="3.85546875" style="994" customWidth="1"/>
    <col min="6665" max="6665" width="3.7109375" style="994" customWidth="1"/>
    <col min="6666" max="6666" width="3.85546875" style="994" customWidth="1"/>
    <col min="6667" max="6667" width="5.5703125" style="994" customWidth="1"/>
    <col min="6668" max="6668" width="5.7109375" style="994" customWidth="1"/>
    <col min="6669" max="6669" width="4.85546875" style="994" customWidth="1"/>
    <col min="6670" max="6670" width="5.42578125" style="994" customWidth="1"/>
    <col min="6671" max="6671" width="4.5703125" style="994" customWidth="1"/>
    <col min="6672" max="6672" width="5.7109375" style="994" customWidth="1"/>
    <col min="6673" max="6673" width="5.42578125" style="994" customWidth="1"/>
    <col min="6674" max="6674" width="5.5703125" style="994" customWidth="1"/>
    <col min="6675" max="6675" width="4.42578125" style="994" customWidth="1"/>
    <col min="6676" max="6676" width="3.85546875" style="994" customWidth="1"/>
    <col min="6677" max="6677" width="5.5703125" style="994" customWidth="1"/>
    <col min="6678" max="6678" width="4.28515625" style="994" customWidth="1"/>
    <col min="6679" max="6679" width="4.7109375" style="994" customWidth="1"/>
    <col min="6680" max="6680" width="4.140625" style="994" customWidth="1"/>
    <col min="6681" max="6681" width="5.28515625" style="994" customWidth="1"/>
    <col min="6682" max="6682" width="4.7109375" style="994" customWidth="1"/>
    <col min="6683" max="6683" width="4.42578125" style="994" customWidth="1"/>
    <col min="6684" max="6684" width="4.7109375" style="994" customWidth="1"/>
    <col min="6685" max="6912" width="9.140625" style="994"/>
    <col min="6913" max="6914" width="5.7109375" style="994" customWidth="1"/>
    <col min="6915" max="6915" width="4.28515625" style="994" customWidth="1"/>
    <col min="6916" max="6916" width="5.140625" style="994" customWidth="1"/>
    <col min="6917" max="6917" width="5.7109375" style="994" customWidth="1"/>
    <col min="6918" max="6918" width="4.5703125" style="994" customWidth="1"/>
    <col min="6919" max="6919" width="4.28515625" style="994" customWidth="1"/>
    <col min="6920" max="6920" width="3.85546875" style="994" customWidth="1"/>
    <col min="6921" max="6921" width="3.7109375" style="994" customWidth="1"/>
    <col min="6922" max="6922" width="3.85546875" style="994" customWidth="1"/>
    <col min="6923" max="6923" width="5.5703125" style="994" customWidth="1"/>
    <col min="6924" max="6924" width="5.7109375" style="994" customWidth="1"/>
    <col min="6925" max="6925" width="4.85546875" style="994" customWidth="1"/>
    <col min="6926" max="6926" width="5.42578125" style="994" customWidth="1"/>
    <col min="6927" max="6927" width="4.5703125" style="994" customWidth="1"/>
    <col min="6928" max="6928" width="5.7109375" style="994" customWidth="1"/>
    <col min="6929" max="6929" width="5.42578125" style="994" customWidth="1"/>
    <col min="6930" max="6930" width="5.5703125" style="994" customWidth="1"/>
    <col min="6931" max="6931" width="4.42578125" style="994" customWidth="1"/>
    <col min="6932" max="6932" width="3.85546875" style="994" customWidth="1"/>
    <col min="6933" max="6933" width="5.5703125" style="994" customWidth="1"/>
    <col min="6934" max="6934" width="4.28515625" style="994" customWidth="1"/>
    <col min="6935" max="6935" width="4.7109375" style="994" customWidth="1"/>
    <col min="6936" max="6936" width="4.140625" style="994" customWidth="1"/>
    <col min="6937" max="6937" width="5.28515625" style="994" customWidth="1"/>
    <col min="6938" max="6938" width="4.7109375" style="994" customWidth="1"/>
    <col min="6939" max="6939" width="4.42578125" style="994" customWidth="1"/>
    <col min="6940" max="6940" width="4.7109375" style="994" customWidth="1"/>
    <col min="6941" max="7168" width="9.140625" style="994"/>
    <col min="7169" max="7170" width="5.7109375" style="994" customWidth="1"/>
    <col min="7171" max="7171" width="4.28515625" style="994" customWidth="1"/>
    <col min="7172" max="7172" width="5.140625" style="994" customWidth="1"/>
    <col min="7173" max="7173" width="5.7109375" style="994" customWidth="1"/>
    <col min="7174" max="7174" width="4.5703125" style="994" customWidth="1"/>
    <col min="7175" max="7175" width="4.28515625" style="994" customWidth="1"/>
    <col min="7176" max="7176" width="3.85546875" style="994" customWidth="1"/>
    <col min="7177" max="7177" width="3.7109375" style="994" customWidth="1"/>
    <col min="7178" max="7178" width="3.85546875" style="994" customWidth="1"/>
    <col min="7179" max="7179" width="5.5703125" style="994" customWidth="1"/>
    <col min="7180" max="7180" width="5.7109375" style="994" customWidth="1"/>
    <col min="7181" max="7181" width="4.85546875" style="994" customWidth="1"/>
    <col min="7182" max="7182" width="5.42578125" style="994" customWidth="1"/>
    <col min="7183" max="7183" width="4.5703125" style="994" customWidth="1"/>
    <col min="7184" max="7184" width="5.7109375" style="994" customWidth="1"/>
    <col min="7185" max="7185" width="5.42578125" style="994" customWidth="1"/>
    <col min="7186" max="7186" width="5.5703125" style="994" customWidth="1"/>
    <col min="7187" max="7187" width="4.42578125" style="994" customWidth="1"/>
    <col min="7188" max="7188" width="3.85546875" style="994" customWidth="1"/>
    <col min="7189" max="7189" width="5.5703125" style="994" customWidth="1"/>
    <col min="7190" max="7190" width="4.28515625" style="994" customWidth="1"/>
    <col min="7191" max="7191" width="4.7109375" style="994" customWidth="1"/>
    <col min="7192" max="7192" width="4.140625" style="994" customWidth="1"/>
    <col min="7193" max="7193" width="5.28515625" style="994" customWidth="1"/>
    <col min="7194" max="7194" width="4.7109375" style="994" customWidth="1"/>
    <col min="7195" max="7195" width="4.42578125" style="994" customWidth="1"/>
    <col min="7196" max="7196" width="4.7109375" style="994" customWidth="1"/>
    <col min="7197" max="7424" width="9.140625" style="994"/>
    <col min="7425" max="7426" width="5.7109375" style="994" customWidth="1"/>
    <col min="7427" max="7427" width="4.28515625" style="994" customWidth="1"/>
    <col min="7428" max="7428" width="5.140625" style="994" customWidth="1"/>
    <col min="7429" max="7429" width="5.7109375" style="994" customWidth="1"/>
    <col min="7430" max="7430" width="4.5703125" style="994" customWidth="1"/>
    <col min="7431" max="7431" width="4.28515625" style="994" customWidth="1"/>
    <col min="7432" max="7432" width="3.85546875" style="994" customWidth="1"/>
    <col min="7433" max="7433" width="3.7109375" style="994" customWidth="1"/>
    <col min="7434" max="7434" width="3.85546875" style="994" customWidth="1"/>
    <col min="7435" max="7435" width="5.5703125" style="994" customWidth="1"/>
    <col min="7436" max="7436" width="5.7109375" style="994" customWidth="1"/>
    <col min="7437" max="7437" width="4.85546875" style="994" customWidth="1"/>
    <col min="7438" max="7438" width="5.42578125" style="994" customWidth="1"/>
    <col min="7439" max="7439" width="4.5703125" style="994" customWidth="1"/>
    <col min="7440" max="7440" width="5.7109375" style="994" customWidth="1"/>
    <col min="7441" max="7441" width="5.42578125" style="994" customWidth="1"/>
    <col min="7442" max="7442" width="5.5703125" style="994" customWidth="1"/>
    <col min="7443" max="7443" width="4.42578125" style="994" customWidth="1"/>
    <col min="7444" max="7444" width="3.85546875" style="994" customWidth="1"/>
    <col min="7445" max="7445" width="5.5703125" style="994" customWidth="1"/>
    <col min="7446" max="7446" width="4.28515625" style="994" customWidth="1"/>
    <col min="7447" max="7447" width="4.7109375" style="994" customWidth="1"/>
    <col min="7448" max="7448" width="4.140625" style="994" customWidth="1"/>
    <col min="7449" max="7449" width="5.28515625" style="994" customWidth="1"/>
    <col min="7450" max="7450" width="4.7109375" style="994" customWidth="1"/>
    <col min="7451" max="7451" width="4.42578125" style="994" customWidth="1"/>
    <col min="7452" max="7452" width="4.7109375" style="994" customWidth="1"/>
    <col min="7453" max="7680" width="9.140625" style="994"/>
    <col min="7681" max="7682" width="5.7109375" style="994" customWidth="1"/>
    <col min="7683" max="7683" width="4.28515625" style="994" customWidth="1"/>
    <col min="7684" max="7684" width="5.140625" style="994" customWidth="1"/>
    <col min="7685" max="7685" width="5.7109375" style="994" customWidth="1"/>
    <col min="7686" max="7686" width="4.5703125" style="994" customWidth="1"/>
    <col min="7687" max="7687" width="4.28515625" style="994" customWidth="1"/>
    <col min="7688" max="7688" width="3.85546875" style="994" customWidth="1"/>
    <col min="7689" max="7689" width="3.7109375" style="994" customWidth="1"/>
    <col min="7690" max="7690" width="3.85546875" style="994" customWidth="1"/>
    <col min="7691" max="7691" width="5.5703125" style="994" customWidth="1"/>
    <col min="7692" max="7692" width="5.7109375" style="994" customWidth="1"/>
    <col min="7693" max="7693" width="4.85546875" style="994" customWidth="1"/>
    <col min="7694" max="7694" width="5.42578125" style="994" customWidth="1"/>
    <col min="7695" max="7695" width="4.5703125" style="994" customWidth="1"/>
    <col min="7696" max="7696" width="5.7109375" style="994" customWidth="1"/>
    <col min="7697" max="7697" width="5.42578125" style="994" customWidth="1"/>
    <col min="7698" max="7698" width="5.5703125" style="994" customWidth="1"/>
    <col min="7699" max="7699" width="4.42578125" style="994" customWidth="1"/>
    <col min="7700" max="7700" width="3.85546875" style="994" customWidth="1"/>
    <col min="7701" max="7701" width="5.5703125" style="994" customWidth="1"/>
    <col min="7702" max="7702" width="4.28515625" style="994" customWidth="1"/>
    <col min="7703" max="7703" width="4.7109375" style="994" customWidth="1"/>
    <col min="7704" max="7704" width="4.140625" style="994" customWidth="1"/>
    <col min="7705" max="7705" width="5.28515625" style="994" customWidth="1"/>
    <col min="7706" max="7706" width="4.7109375" style="994" customWidth="1"/>
    <col min="7707" max="7707" width="4.42578125" style="994" customWidth="1"/>
    <col min="7708" max="7708" width="4.7109375" style="994" customWidth="1"/>
    <col min="7709" max="7936" width="9.140625" style="994"/>
    <col min="7937" max="7938" width="5.7109375" style="994" customWidth="1"/>
    <col min="7939" max="7939" width="4.28515625" style="994" customWidth="1"/>
    <col min="7940" max="7940" width="5.140625" style="994" customWidth="1"/>
    <col min="7941" max="7941" width="5.7109375" style="994" customWidth="1"/>
    <col min="7942" max="7942" width="4.5703125" style="994" customWidth="1"/>
    <col min="7943" max="7943" width="4.28515625" style="994" customWidth="1"/>
    <col min="7944" max="7944" width="3.85546875" style="994" customWidth="1"/>
    <col min="7945" max="7945" width="3.7109375" style="994" customWidth="1"/>
    <col min="7946" max="7946" width="3.85546875" style="994" customWidth="1"/>
    <col min="7947" max="7947" width="5.5703125" style="994" customWidth="1"/>
    <col min="7948" max="7948" width="5.7109375" style="994" customWidth="1"/>
    <col min="7949" max="7949" width="4.85546875" style="994" customWidth="1"/>
    <col min="7950" max="7950" width="5.42578125" style="994" customWidth="1"/>
    <col min="7951" max="7951" width="4.5703125" style="994" customWidth="1"/>
    <col min="7952" max="7952" width="5.7109375" style="994" customWidth="1"/>
    <col min="7953" max="7953" width="5.42578125" style="994" customWidth="1"/>
    <col min="7954" max="7954" width="5.5703125" style="994" customWidth="1"/>
    <col min="7955" max="7955" width="4.42578125" style="994" customWidth="1"/>
    <col min="7956" max="7956" width="3.85546875" style="994" customWidth="1"/>
    <col min="7957" max="7957" width="5.5703125" style="994" customWidth="1"/>
    <col min="7958" max="7958" width="4.28515625" style="994" customWidth="1"/>
    <col min="7959" max="7959" width="4.7109375" style="994" customWidth="1"/>
    <col min="7960" max="7960" width="4.140625" style="994" customWidth="1"/>
    <col min="7961" max="7961" width="5.28515625" style="994" customWidth="1"/>
    <col min="7962" max="7962" width="4.7109375" style="994" customWidth="1"/>
    <col min="7963" max="7963" width="4.42578125" style="994" customWidth="1"/>
    <col min="7964" max="7964" width="4.7109375" style="994" customWidth="1"/>
    <col min="7965" max="8192" width="9.140625" style="994"/>
    <col min="8193" max="8194" width="5.7109375" style="994" customWidth="1"/>
    <col min="8195" max="8195" width="4.28515625" style="994" customWidth="1"/>
    <col min="8196" max="8196" width="5.140625" style="994" customWidth="1"/>
    <col min="8197" max="8197" width="5.7109375" style="994" customWidth="1"/>
    <col min="8198" max="8198" width="4.5703125" style="994" customWidth="1"/>
    <col min="8199" max="8199" width="4.28515625" style="994" customWidth="1"/>
    <col min="8200" max="8200" width="3.85546875" style="994" customWidth="1"/>
    <col min="8201" max="8201" width="3.7109375" style="994" customWidth="1"/>
    <col min="8202" max="8202" width="3.85546875" style="994" customWidth="1"/>
    <col min="8203" max="8203" width="5.5703125" style="994" customWidth="1"/>
    <col min="8204" max="8204" width="5.7109375" style="994" customWidth="1"/>
    <col min="8205" max="8205" width="4.85546875" style="994" customWidth="1"/>
    <col min="8206" max="8206" width="5.42578125" style="994" customWidth="1"/>
    <col min="8207" max="8207" width="4.5703125" style="994" customWidth="1"/>
    <col min="8208" max="8208" width="5.7109375" style="994" customWidth="1"/>
    <col min="8209" max="8209" width="5.42578125" style="994" customWidth="1"/>
    <col min="8210" max="8210" width="5.5703125" style="994" customWidth="1"/>
    <col min="8211" max="8211" width="4.42578125" style="994" customWidth="1"/>
    <col min="8212" max="8212" width="3.85546875" style="994" customWidth="1"/>
    <col min="8213" max="8213" width="5.5703125" style="994" customWidth="1"/>
    <col min="8214" max="8214" width="4.28515625" style="994" customWidth="1"/>
    <col min="8215" max="8215" width="4.7109375" style="994" customWidth="1"/>
    <col min="8216" max="8216" width="4.140625" style="994" customWidth="1"/>
    <col min="8217" max="8217" width="5.28515625" style="994" customWidth="1"/>
    <col min="8218" max="8218" width="4.7109375" style="994" customWidth="1"/>
    <col min="8219" max="8219" width="4.42578125" style="994" customWidth="1"/>
    <col min="8220" max="8220" width="4.7109375" style="994" customWidth="1"/>
    <col min="8221" max="8448" width="9.140625" style="994"/>
    <col min="8449" max="8450" width="5.7109375" style="994" customWidth="1"/>
    <col min="8451" max="8451" width="4.28515625" style="994" customWidth="1"/>
    <col min="8452" max="8452" width="5.140625" style="994" customWidth="1"/>
    <col min="8453" max="8453" width="5.7109375" style="994" customWidth="1"/>
    <col min="8454" max="8454" width="4.5703125" style="994" customWidth="1"/>
    <col min="8455" max="8455" width="4.28515625" style="994" customWidth="1"/>
    <col min="8456" max="8456" width="3.85546875" style="994" customWidth="1"/>
    <col min="8457" max="8457" width="3.7109375" style="994" customWidth="1"/>
    <col min="8458" max="8458" width="3.85546875" style="994" customWidth="1"/>
    <col min="8459" max="8459" width="5.5703125" style="994" customWidth="1"/>
    <col min="8460" max="8460" width="5.7109375" style="994" customWidth="1"/>
    <col min="8461" max="8461" width="4.85546875" style="994" customWidth="1"/>
    <col min="8462" max="8462" width="5.42578125" style="994" customWidth="1"/>
    <col min="8463" max="8463" width="4.5703125" style="994" customWidth="1"/>
    <col min="8464" max="8464" width="5.7109375" style="994" customWidth="1"/>
    <col min="8465" max="8465" width="5.42578125" style="994" customWidth="1"/>
    <col min="8466" max="8466" width="5.5703125" style="994" customWidth="1"/>
    <col min="8467" max="8467" width="4.42578125" style="994" customWidth="1"/>
    <col min="8468" max="8468" width="3.85546875" style="994" customWidth="1"/>
    <col min="8469" max="8469" width="5.5703125" style="994" customWidth="1"/>
    <col min="8470" max="8470" width="4.28515625" style="994" customWidth="1"/>
    <col min="8471" max="8471" width="4.7109375" style="994" customWidth="1"/>
    <col min="8472" max="8472" width="4.140625" style="994" customWidth="1"/>
    <col min="8473" max="8473" width="5.28515625" style="994" customWidth="1"/>
    <col min="8474" max="8474" width="4.7109375" style="994" customWidth="1"/>
    <col min="8475" max="8475" width="4.42578125" style="994" customWidth="1"/>
    <col min="8476" max="8476" width="4.7109375" style="994" customWidth="1"/>
    <col min="8477" max="8704" width="9.140625" style="994"/>
    <col min="8705" max="8706" width="5.7109375" style="994" customWidth="1"/>
    <col min="8707" max="8707" width="4.28515625" style="994" customWidth="1"/>
    <col min="8708" max="8708" width="5.140625" style="994" customWidth="1"/>
    <col min="8709" max="8709" width="5.7109375" style="994" customWidth="1"/>
    <col min="8710" max="8710" width="4.5703125" style="994" customWidth="1"/>
    <col min="8711" max="8711" width="4.28515625" style="994" customWidth="1"/>
    <col min="8712" max="8712" width="3.85546875" style="994" customWidth="1"/>
    <col min="8713" max="8713" width="3.7109375" style="994" customWidth="1"/>
    <col min="8714" max="8714" width="3.85546875" style="994" customWidth="1"/>
    <col min="8715" max="8715" width="5.5703125" style="994" customWidth="1"/>
    <col min="8716" max="8716" width="5.7109375" style="994" customWidth="1"/>
    <col min="8717" max="8717" width="4.85546875" style="994" customWidth="1"/>
    <col min="8718" max="8718" width="5.42578125" style="994" customWidth="1"/>
    <col min="8719" max="8719" width="4.5703125" style="994" customWidth="1"/>
    <col min="8720" max="8720" width="5.7109375" style="994" customWidth="1"/>
    <col min="8721" max="8721" width="5.42578125" style="994" customWidth="1"/>
    <col min="8722" max="8722" width="5.5703125" style="994" customWidth="1"/>
    <col min="8723" max="8723" width="4.42578125" style="994" customWidth="1"/>
    <col min="8724" max="8724" width="3.85546875" style="994" customWidth="1"/>
    <col min="8725" max="8725" width="5.5703125" style="994" customWidth="1"/>
    <col min="8726" max="8726" width="4.28515625" style="994" customWidth="1"/>
    <col min="8727" max="8727" width="4.7109375" style="994" customWidth="1"/>
    <col min="8728" max="8728" width="4.140625" style="994" customWidth="1"/>
    <col min="8729" max="8729" width="5.28515625" style="994" customWidth="1"/>
    <col min="8730" max="8730" width="4.7109375" style="994" customWidth="1"/>
    <col min="8731" max="8731" width="4.42578125" style="994" customWidth="1"/>
    <col min="8732" max="8732" width="4.7109375" style="994" customWidth="1"/>
    <col min="8733" max="8960" width="9.140625" style="994"/>
    <col min="8961" max="8962" width="5.7109375" style="994" customWidth="1"/>
    <col min="8963" max="8963" width="4.28515625" style="994" customWidth="1"/>
    <col min="8964" max="8964" width="5.140625" style="994" customWidth="1"/>
    <col min="8965" max="8965" width="5.7109375" style="994" customWidth="1"/>
    <col min="8966" max="8966" width="4.5703125" style="994" customWidth="1"/>
    <col min="8967" max="8967" width="4.28515625" style="994" customWidth="1"/>
    <col min="8968" max="8968" width="3.85546875" style="994" customWidth="1"/>
    <col min="8969" max="8969" width="3.7109375" style="994" customWidth="1"/>
    <col min="8970" max="8970" width="3.85546875" style="994" customWidth="1"/>
    <col min="8971" max="8971" width="5.5703125" style="994" customWidth="1"/>
    <col min="8972" max="8972" width="5.7109375" style="994" customWidth="1"/>
    <col min="8973" max="8973" width="4.85546875" style="994" customWidth="1"/>
    <col min="8974" max="8974" width="5.42578125" style="994" customWidth="1"/>
    <col min="8975" max="8975" width="4.5703125" style="994" customWidth="1"/>
    <col min="8976" max="8976" width="5.7109375" style="994" customWidth="1"/>
    <col min="8977" max="8977" width="5.42578125" style="994" customWidth="1"/>
    <col min="8978" max="8978" width="5.5703125" style="994" customWidth="1"/>
    <col min="8979" max="8979" width="4.42578125" style="994" customWidth="1"/>
    <col min="8980" max="8980" width="3.85546875" style="994" customWidth="1"/>
    <col min="8981" max="8981" width="5.5703125" style="994" customWidth="1"/>
    <col min="8982" max="8982" width="4.28515625" style="994" customWidth="1"/>
    <col min="8983" max="8983" width="4.7109375" style="994" customWidth="1"/>
    <col min="8984" max="8984" width="4.140625" style="994" customWidth="1"/>
    <col min="8985" max="8985" width="5.28515625" style="994" customWidth="1"/>
    <col min="8986" max="8986" width="4.7109375" style="994" customWidth="1"/>
    <col min="8987" max="8987" width="4.42578125" style="994" customWidth="1"/>
    <col min="8988" max="8988" width="4.7109375" style="994" customWidth="1"/>
    <col min="8989" max="9216" width="9.140625" style="994"/>
    <col min="9217" max="9218" width="5.7109375" style="994" customWidth="1"/>
    <col min="9219" max="9219" width="4.28515625" style="994" customWidth="1"/>
    <col min="9220" max="9220" width="5.140625" style="994" customWidth="1"/>
    <col min="9221" max="9221" width="5.7109375" style="994" customWidth="1"/>
    <col min="9222" max="9222" width="4.5703125" style="994" customWidth="1"/>
    <col min="9223" max="9223" width="4.28515625" style="994" customWidth="1"/>
    <col min="9224" max="9224" width="3.85546875" style="994" customWidth="1"/>
    <col min="9225" max="9225" width="3.7109375" style="994" customWidth="1"/>
    <col min="9226" max="9226" width="3.85546875" style="994" customWidth="1"/>
    <col min="9227" max="9227" width="5.5703125" style="994" customWidth="1"/>
    <col min="9228" max="9228" width="5.7109375" style="994" customWidth="1"/>
    <col min="9229" max="9229" width="4.85546875" style="994" customWidth="1"/>
    <col min="9230" max="9230" width="5.42578125" style="994" customWidth="1"/>
    <col min="9231" max="9231" width="4.5703125" style="994" customWidth="1"/>
    <col min="9232" max="9232" width="5.7109375" style="994" customWidth="1"/>
    <col min="9233" max="9233" width="5.42578125" style="994" customWidth="1"/>
    <col min="9234" max="9234" width="5.5703125" style="994" customWidth="1"/>
    <col min="9235" max="9235" width="4.42578125" style="994" customWidth="1"/>
    <col min="9236" max="9236" width="3.85546875" style="994" customWidth="1"/>
    <col min="9237" max="9237" width="5.5703125" style="994" customWidth="1"/>
    <col min="9238" max="9238" width="4.28515625" style="994" customWidth="1"/>
    <col min="9239" max="9239" width="4.7109375" style="994" customWidth="1"/>
    <col min="9240" max="9240" width="4.140625" style="994" customWidth="1"/>
    <col min="9241" max="9241" width="5.28515625" style="994" customWidth="1"/>
    <col min="9242" max="9242" width="4.7109375" style="994" customWidth="1"/>
    <col min="9243" max="9243" width="4.42578125" style="994" customWidth="1"/>
    <col min="9244" max="9244" width="4.7109375" style="994" customWidth="1"/>
    <col min="9245" max="9472" width="9.140625" style="994"/>
    <col min="9473" max="9474" width="5.7109375" style="994" customWidth="1"/>
    <col min="9475" max="9475" width="4.28515625" style="994" customWidth="1"/>
    <col min="9476" max="9476" width="5.140625" style="994" customWidth="1"/>
    <col min="9477" max="9477" width="5.7109375" style="994" customWidth="1"/>
    <col min="9478" max="9478" width="4.5703125" style="994" customWidth="1"/>
    <col min="9479" max="9479" width="4.28515625" style="994" customWidth="1"/>
    <col min="9480" max="9480" width="3.85546875" style="994" customWidth="1"/>
    <col min="9481" max="9481" width="3.7109375" style="994" customWidth="1"/>
    <col min="9482" max="9482" width="3.85546875" style="994" customWidth="1"/>
    <col min="9483" max="9483" width="5.5703125" style="994" customWidth="1"/>
    <col min="9484" max="9484" width="5.7109375" style="994" customWidth="1"/>
    <col min="9485" max="9485" width="4.85546875" style="994" customWidth="1"/>
    <col min="9486" max="9486" width="5.42578125" style="994" customWidth="1"/>
    <col min="9487" max="9487" width="4.5703125" style="994" customWidth="1"/>
    <col min="9488" max="9488" width="5.7109375" style="994" customWidth="1"/>
    <col min="9489" max="9489" width="5.42578125" style="994" customWidth="1"/>
    <col min="9490" max="9490" width="5.5703125" style="994" customWidth="1"/>
    <col min="9491" max="9491" width="4.42578125" style="994" customWidth="1"/>
    <col min="9492" max="9492" width="3.85546875" style="994" customWidth="1"/>
    <col min="9493" max="9493" width="5.5703125" style="994" customWidth="1"/>
    <col min="9494" max="9494" width="4.28515625" style="994" customWidth="1"/>
    <col min="9495" max="9495" width="4.7109375" style="994" customWidth="1"/>
    <col min="9496" max="9496" width="4.140625" style="994" customWidth="1"/>
    <col min="9497" max="9497" width="5.28515625" style="994" customWidth="1"/>
    <col min="9498" max="9498" width="4.7109375" style="994" customWidth="1"/>
    <col min="9499" max="9499" width="4.42578125" style="994" customWidth="1"/>
    <col min="9500" max="9500" width="4.7109375" style="994" customWidth="1"/>
    <col min="9501" max="9728" width="9.140625" style="994"/>
    <col min="9729" max="9730" width="5.7109375" style="994" customWidth="1"/>
    <col min="9731" max="9731" width="4.28515625" style="994" customWidth="1"/>
    <col min="9732" max="9732" width="5.140625" style="994" customWidth="1"/>
    <col min="9733" max="9733" width="5.7109375" style="994" customWidth="1"/>
    <col min="9734" max="9734" width="4.5703125" style="994" customWidth="1"/>
    <col min="9735" max="9735" width="4.28515625" style="994" customWidth="1"/>
    <col min="9736" max="9736" width="3.85546875" style="994" customWidth="1"/>
    <col min="9737" max="9737" width="3.7109375" style="994" customWidth="1"/>
    <col min="9738" max="9738" width="3.85546875" style="994" customWidth="1"/>
    <col min="9739" max="9739" width="5.5703125" style="994" customWidth="1"/>
    <col min="9740" max="9740" width="5.7109375" style="994" customWidth="1"/>
    <col min="9741" max="9741" width="4.85546875" style="994" customWidth="1"/>
    <col min="9742" max="9742" width="5.42578125" style="994" customWidth="1"/>
    <col min="9743" max="9743" width="4.5703125" style="994" customWidth="1"/>
    <col min="9744" max="9744" width="5.7109375" style="994" customWidth="1"/>
    <col min="9745" max="9745" width="5.42578125" style="994" customWidth="1"/>
    <col min="9746" max="9746" width="5.5703125" style="994" customWidth="1"/>
    <col min="9747" max="9747" width="4.42578125" style="994" customWidth="1"/>
    <col min="9748" max="9748" width="3.85546875" style="994" customWidth="1"/>
    <col min="9749" max="9749" width="5.5703125" style="994" customWidth="1"/>
    <col min="9750" max="9750" width="4.28515625" style="994" customWidth="1"/>
    <col min="9751" max="9751" width="4.7109375" style="994" customWidth="1"/>
    <col min="9752" max="9752" width="4.140625" style="994" customWidth="1"/>
    <col min="9753" max="9753" width="5.28515625" style="994" customWidth="1"/>
    <col min="9754" max="9754" width="4.7109375" style="994" customWidth="1"/>
    <col min="9755" max="9755" width="4.42578125" style="994" customWidth="1"/>
    <col min="9756" max="9756" width="4.7109375" style="994" customWidth="1"/>
    <col min="9757" max="9984" width="9.140625" style="994"/>
    <col min="9985" max="9986" width="5.7109375" style="994" customWidth="1"/>
    <col min="9987" max="9987" width="4.28515625" style="994" customWidth="1"/>
    <col min="9988" max="9988" width="5.140625" style="994" customWidth="1"/>
    <col min="9989" max="9989" width="5.7109375" style="994" customWidth="1"/>
    <col min="9990" max="9990" width="4.5703125" style="994" customWidth="1"/>
    <col min="9991" max="9991" width="4.28515625" style="994" customWidth="1"/>
    <col min="9992" max="9992" width="3.85546875" style="994" customWidth="1"/>
    <col min="9993" max="9993" width="3.7109375" style="994" customWidth="1"/>
    <col min="9994" max="9994" width="3.85546875" style="994" customWidth="1"/>
    <col min="9995" max="9995" width="5.5703125" style="994" customWidth="1"/>
    <col min="9996" max="9996" width="5.7109375" style="994" customWidth="1"/>
    <col min="9997" max="9997" width="4.85546875" style="994" customWidth="1"/>
    <col min="9998" max="9998" width="5.42578125" style="994" customWidth="1"/>
    <col min="9999" max="9999" width="4.5703125" style="994" customWidth="1"/>
    <col min="10000" max="10000" width="5.7109375" style="994" customWidth="1"/>
    <col min="10001" max="10001" width="5.42578125" style="994" customWidth="1"/>
    <col min="10002" max="10002" width="5.5703125" style="994" customWidth="1"/>
    <col min="10003" max="10003" width="4.42578125" style="994" customWidth="1"/>
    <col min="10004" max="10004" width="3.85546875" style="994" customWidth="1"/>
    <col min="10005" max="10005" width="5.5703125" style="994" customWidth="1"/>
    <col min="10006" max="10006" width="4.28515625" style="994" customWidth="1"/>
    <col min="10007" max="10007" width="4.7109375" style="994" customWidth="1"/>
    <col min="10008" max="10008" width="4.140625" style="994" customWidth="1"/>
    <col min="10009" max="10009" width="5.28515625" style="994" customWidth="1"/>
    <col min="10010" max="10010" width="4.7109375" style="994" customWidth="1"/>
    <col min="10011" max="10011" width="4.42578125" style="994" customWidth="1"/>
    <col min="10012" max="10012" width="4.7109375" style="994" customWidth="1"/>
    <col min="10013" max="10240" width="9.140625" style="994"/>
    <col min="10241" max="10242" width="5.7109375" style="994" customWidth="1"/>
    <col min="10243" max="10243" width="4.28515625" style="994" customWidth="1"/>
    <col min="10244" max="10244" width="5.140625" style="994" customWidth="1"/>
    <col min="10245" max="10245" width="5.7109375" style="994" customWidth="1"/>
    <col min="10246" max="10246" width="4.5703125" style="994" customWidth="1"/>
    <col min="10247" max="10247" width="4.28515625" style="994" customWidth="1"/>
    <col min="10248" max="10248" width="3.85546875" style="994" customWidth="1"/>
    <col min="10249" max="10249" width="3.7109375" style="994" customWidth="1"/>
    <col min="10250" max="10250" width="3.85546875" style="994" customWidth="1"/>
    <col min="10251" max="10251" width="5.5703125" style="994" customWidth="1"/>
    <col min="10252" max="10252" width="5.7109375" style="994" customWidth="1"/>
    <col min="10253" max="10253" width="4.85546875" style="994" customWidth="1"/>
    <col min="10254" max="10254" width="5.42578125" style="994" customWidth="1"/>
    <col min="10255" max="10255" width="4.5703125" style="994" customWidth="1"/>
    <col min="10256" max="10256" width="5.7109375" style="994" customWidth="1"/>
    <col min="10257" max="10257" width="5.42578125" style="994" customWidth="1"/>
    <col min="10258" max="10258" width="5.5703125" style="994" customWidth="1"/>
    <col min="10259" max="10259" width="4.42578125" style="994" customWidth="1"/>
    <col min="10260" max="10260" width="3.85546875" style="994" customWidth="1"/>
    <col min="10261" max="10261" width="5.5703125" style="994" customWidth="1"/>
    <col min="10262" max="10262" width="4.28515625" style="994" customWidth="1"/>
    <col min="10263" max="10263" width="4.7109375" style="994" customWidth="1"/>
    <col min="10264" max="10264" width="4.140625" style="994" customWidth="1"/>
    <col min="10265" max="10265" width="5.28515625" style="994" customWidth="1"/>
    <col min="10266" max="10266" width="4.7109375" style="994" customWidth="1"/>
    <col min="10267" max="10267" width="4.42578125" style="994" customWidth="1"/>
    <col min="10268" max="10268" width="4.7109375" style="994" customWidth="1"/>
    <col min="10269" max="10496" width="9.140625" style="994"/>
    <col min="10497" max="10498" width="5.7109375" style="994" customWidth="1"/>
    <col min="10499" max="10499" width="4.28515625" style="994" customWidth="1"/>
    <col min="10500" max="10500" width="5.140625" style="994" customWidth="1"/>
    <col min="10501" max="10501" width="5.7109375" style="994" customWidth="1"/>
    <col min="10502" max="10502" width="4.5703125" style="994" customWidth="1"/>
    <col min="10503" max="10503" width="4.28515625" style="994" customWidth="1"/>
    <col min="10504" max="10504" width="3.85546875" style="994" customWidth="1"/>
    <col min="10505" max="10505" width="3.7109375" style="994" customWidth="1"/>
    <col min="10506" max="10506" width="3.85546875" style="994" customWidth="1"/>
    <col min="10507" max="10507" width="5.5703125" style="994" customWidth="1"/>
    <col min="10508" max="10508" width="5.7109375" style="994" customWidth="1"/>
    <col min="10509" max="10509" width="4.85546875" style="994" customWidth="1"/>
    <col min="10510" max="10510" width="5.42578125" style="994" customWidth="1"/>
    <col min="10511" max="10511" width="4.5703125" style="994" customWidth="1"/>
    <col min="10512" max="10512" width="5.7109375" style="994" customWidth="1"/>
    <col min="10513" max="10513" width="5.42578125" style="994" customWidth="1"/>
    <col min="10514" max="10514" width="5.5703125" style="994" customWidth="1"/>
    <col min="10515" max="10515" width="4.42578125" style="994" customWidth="1"/>
    <col min="10516" max="10516" width="3.85546875" style="994" customWidth="1"/>
    <col min="10517" max="10517" width="5.5703125" style="994" customWidth="1"/>
    <col min="10518" max="10518" width="4.28515625" style="994" customWidth="1"/>
    <col min="10519" max="10519" width="4.7109375" style="994" customWidth="1"/>
    <col min="10520" max="10520" width="4.140625" style="994" customWidth="1"/>
    <col min="10521" max="10521" width="5.28515625" style="994" customWidth="1"/>
    <col min="10522" max="10522" width="4.7109375" style="994" customWidth="1"/>
    <col min="10523" max="10523" width="4.42578125" style="994" customWidth="1"/>
    <col min="10524" max="10524" width="4.7109375" style="994" customWidth="1"/>
    <col min="10525" max="10752" width="9.140625" style="994"/>
    <col min="10753" max="10754" width="5.7109375" style="994" customWidth="1"/>
    <col min="10755" max="10755" width="4.28515625" style="994" customWidth="1"/>
    <col min="10756" max="10756" width="5.140625" style="994" customWidth="1"/>
    <col min="10757" max="10757" width="5.7109375" style="994" customWidth="1"/>
    <col min="10758" max="10758" width="4.5703125" style="994" customWidth="1"/>
    <col min="10759" max="10759" width="4.28515625" style="994" customWidth="1"/>
    <col min="10760" max="10760" width="3.85546875" style="994" customWidth="1"/>
    <col min="10761" max="10761" width="3.7109375" style="994" customWidth="1"/>
    <col min="10762" max="10762" width="3.85546875" style="994" customWidth="1"/>
    <col min="10763" max="10763" width="5.5703125" style="994" customWidth="1"/>
    <col min="10764" max="10764" width="5.7109375" style="994" customWidth="1"/>
    <col min="10765" max="10765" width="4.85546875" style="994" customWidth="1"/>
    <col min="10766" max="10766" width="5.42578125" style="994" customWidth="1"/>
    <col min="10767" max="10767" width="4.5703125" style="994" customWidth="1"/>
    <col min="10768" max="10768" width="5.7109375" style="994" customWidth="1"/>
    <col min="10769" max="10769" width="5.42578125" style="994" customWidth="1"/>
    <col min="10770" max="10770" width="5.5703125" style="994" customWidth="1"/>
    <col min="10771" max="10771" width="4.42578125" style="994" customWidth="1"/>
    <col min="10772" max="10772" width="3.85546875" style="994" customWidth="1"/>
    <col min="10773" max="10773" width="5.5703125" style="994" customWidth="1"/>
    <col min="10774" max="10774" width="4.28515625" style="994" customWidth="1"/>
    <col min="10775" max="10775" width="4.7109375" style="994" customWidth="1"/>
    <col min="10776" max="10776" width="4.140625" style="994" customWidth="1"/>
    <col min="10777" max="10777" width="5.28515625" style="994" customWidth="1"/>
    <col min="10778" max="10778" width="4.7109375" style="994" customWidth="1"/>
    <col min="10779" max="10779" width="4.42578125" style="994" customWidth="1"/>
    <col min="10780" max="10780" width="4.7109375" style="994" customWidth="1"/>
    <col min="10781" max="11008" width="9.140625" style="994"/>
    <col min="11009" max="11010" width="5.7109375" style="994" customWidth="1"/>
    <col min="11011" max="11011" width="4.28515625" style="994" customWidth="1"/>
    <col min="11012" max="11012" width="5.140625" style="994" customWidth="1"/>
    <col min="11013" max="11013" width="5.7109375" style="994" customWidth="1"/>
    <col min="11014" max="11014" width="4.5703125" style="994" customWidth="1"/>
    <col min="11015" max="11015" width="4.28515625" style="994" customWidth="1"/>
    <col min="11016" max="11016" width="3.85546875" style="994" customWidth="1"/>
    <col min="11017" max="11017" width="3.7109375" style="994" customWidth="1"/>
    <col min="11018" max="11018" width="3.85546875" style="994" customWidth="1"/>
    <col min="11019" max="11019" width="5.5703125" style="994" customWidth="1"/>
    <col min="11020" max="11020" width="5.7109375" style="994" customWidth="1"/>
    <col min="11021" max="11021" width="4.85546875" style="994" customWidth="1"/>
    <col min="11022" max="11022" width="5.42578125" style="994" customWidth="1"/>
    <col min="11023" max="11023" width="4.5703125" style="994" customWidth="1"/>
    <col min="11024" max="11024" width="5.7109375" style="994" customWidth="1"/>
    <col min="11025" max="11025" width="5.42578125" style="994" customWidth="1"/>
    <col min="11026" max="11026" width="5.5703125" style="994" customWidth="1"/>
    <col min="11027" max="11027" width="4.42578125" style="994" customWidth="1"/>
    <col min="11028" max="11028" width="3.85546875" style="994" customWidth="1"/>
    <col min="11029" max="11029" width="5.5703125" style="994" customWidth="1"/>
    <col min="11030" max="11030" width="4.28515625" style="994" customWidth="1"/>
    <col min="11031" max="11031" width="4.7109375" style="994" customWidth="1"/>
    <col min="11032" max="11032" width="4.140625" style="994" customWidth="1"/>
    <col min="11033" max="11033" width="5.28515625" style="994" customWidth="1"/>
    <col min="11034" max="11034" width="4.7109375" style="994" customWidth="1"/>
    <col min="11035" max="11035" width="4.42578125" style="994" customWidth="1"/>
    <col min="11036" max="11036" width="4.7109375" style="994" customWidth="1"/>
    <col min="11037" max="11264" width="9.140625" style="994"/>
    <col min="11265" max="11266" width="5.7109375" style="994" customWidth="1"/>
    <col min="11267" max="11267" width="4.28515625" style="994" customWidth="1"/>
    <col min="11268" max="11268" width="5.140625" style="994" customWidth="1"/>
    <col min="11269" max="11269" width="5.7109375" style="994" customWidth="1"/>
    <col min="11270" max="11270" width="4.5703125" style="994" customWidth="1"/>
    <col min="11271" max="11271" width="4.28515625" style="994" customWidth="1"/>
    <col min="11272" max="11272" width="3.85546875" style="994" customWidth="1"/>
    <col min="11273" max="11273" width="3.7109375" style="994" customWidth="1"/>
    <col min="11274" max="11274" width="3.85546875" style="994" customWidth="1"/>
    <col min="11275" max="11275" width="5.5703125" style="994" customWidth="1"/>
    <col min="11276" max="11276" width="5.7109375" style="994" customWidth="1"/>
    <col min="11277" max="11277" width="4.85546875" style="994" customWidth="1"/>
    <col min="11278" max="11278" width="5.42578125" style="994" customWidth="1"/>
    <col min="11279" max="11279" width="4.5703125" style="994" customWidth="1"/>
    <col min="11280" max="11280" width="5.7109375" style="994" customWidth="1"/>
    <col min="11281" max="11281" width="5.42578125" style="994" customWidth="1"/>
    <col min="11282" max="11282" width="5.5703125" style="994" customWidth="1"/>
    <col min="11283" max="11283" width="4.42578125" style="994" customWidth="1"/>
    <col min="11284" max="11284" width="3.85546875" style="994" customWidth="1"/>
    <col min="11285" max="11285" width="5.5703125" style="994" customWidth="1"/>
    <col min="11286" max="11286" width="4.28515625" style="994" customWidth="1"/>
    <col min="11287" max="11287" width="4.7109375" style="994" customWidth="1"/>
    <col min="11288" max="11288" width="4.140625" style="994" customWidth="1"/>
    <col min="11289" max="11289" width="5.28515625" style="994" customWidth="1"/>
    <col min="11290" max="11290" width="4.7109375" style="994" customWidth="1"/>
    <col min="11291" max="11291" width="4.42578125" style="994" customWidth="1"/>
    <col min="11292" max="11292" width="4.7109375" style="994" customWidth="1"/>
    <col min="11293" max="11520" width="9.140625" style="994"/>
    <col min="11521" max="11522" width="5.7109375" style="994" customWidth="1"/>
    <col min="11523" max="11523" width="4.28515625" style="994" customWidth="1"/>
    <col min="11524" max="11524" width="5.140625" style="994" customWidth="1"/>
    <col min="11525" max="11525" width="5.7109375" style="994" customWidth="1"/>
    <col min="11526" max="11526" width="4.5703125" style="994" customWidth="1"/>
    <col min="11527" max="11527" width="4.28515625" style="994" customWidth="1"/>
    <col min="11528" max="11528" width="3.85546875" style="994" customWidth="1"/>
    <col min="11529" max="11529" width="3.7109375" style="994" customWidth="1"/>
    <col min="11530" max="11530" width="3.85546875" style="994" customWidth="1"/>
    <col min="11531" max="11531" width="5.5703125" style="994" customWidth="1"/>
    <col min="11532" max="11532" width="5.7109375" style="994" customWidth="1"/>
    <col min="11533" max="11533" width="4.85546875" style="994" customWidth="1"/>
    <col min="11534" max="11534" width="5.42578125" style="994" customWidth="1"/>
    <col min="11535" max="11535" width="4.5703125" style="994" customWidth="1"/>
    <col min="11536" max="11536" width="5.7109375" style="994" customWidth="1"/>
    <col min="11537" max="11537" width="5.42578125" style="994" customWidth="1"/>
    <col min="11538" max="11538" width="5.5703125" style="994" customWidth="1"/>
    <col min="11539" max="11539" width="4.42578125" style="994" customWidth="1"/>
    <col min="11540" max="11540" width="3.85546875" style="994" customWidth="1"/>
    <col min="11541" max="11541" width="5.5703125" style="994" customWidth="1"/>
    <col min="11542" max="11542" width="4.28515625" style="994" customWidth="1"/>
    <col min="11543" max="11543" width="4.7109375" style="994" customWidth="1"/>
    <col min="11544" max="11544" width="4.140625" style="994" customWidth="1"/>
    <col min="11545" max="11545" width="5.28515625" style="994" customWidth="1"/>
    <col min="11546" max="11546" width="4.7109375" style="994" customWidth="1"/>
    <col min="11547" max="11547" width="4.42578125" style="994" customWidth="1"/>
    <col min="11548" max="11548" width="4.7109375" style="994" customWidth="1"/>
    <col min="11549" max="11776" width="9.140625" style="994"/>
    <col min="11777" max="11778" width="5.7109375" style="994" customWidth="1"/>
    <col min="11779" max="11779" width="4.28515625" style="994" customWidth="1"/>
    <col min="11780" max="11780" width="5.140625" style="994" customWidth="1"/>
    <col min="11781" max="11781" width="5.7109375" style="994" customWidth="1"/>
    <col min="11782" max="11782" width="4.5703125" style="994" customWidth="1"/>
    <col min="11783" max="11783" width="4.28515625" style="994" customWidth="1"/>
    <col min="11784" max="11784" width="3.85546875" style="994" customWidth="1"/>
    <col min="11785" max="11785" width="3.7109375" style="994" customWidth="1"/>
    <col min="11786" max="11786" width="3.85546875" style="994" customWidth="1"/>
    <col min="11787" max="11787" width="5.5703125" style="994" customWidth="1"/>
    <col min="11788" max="11788" width="5.7109375" style="994" customWidth="1"/>
    <col min="11789" max="11789" width="4.85546875" style="994" customWidth="1"/>
    <col min="11790" max="11790" width="5.42578125" style="994" customWidth="1"/>
    <col min="11791" max="11791" width="4.5703125" style="994" customWidth="1"/>
    <col min="11792" max="11792" width="5.7109375" style="994" customWidth="1"/>
    <col min="11793" max="11793" width="5.42578125" style="994" customWidth="1"/>
    <col min="11794" max="11794" width="5.5703125" style="994" customWidth="1"/>
    <col min="11795" max="11795" width="4.42578125" style="994" customWidth="1"/>
    <col min="11796" max="11796" width="3.85546875" style="994" customWidth="1"/>
    <col min="11797" max="11797" width="5.5703125" style="994" customWidth="1"/>
    <col min="11798" max="11798" width="4.28515625" style="994" customWidth="1"/>
    <col min="11799" max="11799" width="4.7109375" style="994" customWidth="1"/>
    <col min="11800" max="11800" width="4.140625" style="994" customWidth="1"/>
    <col min="11801" max="11801" width="5.28515625" style="994" customWidth="1"/>
    <col min="11802" max="11802" width="4.7109375" style="994" customWidth="1"/>
    <col min="11803" max="11803" width="4.42578125" style="994" customWidth="1"/>
    <col min="11804" max="11804" width="4.7109375" style="994" customWidth="1"/>
    <col min="11805" max="12032" width="9.140625" style="994"/>
    <col min="12033" max="12034" width="5.7109375" style="994" customWidth="1"/>
    <col min="12035" max="12035" width="4.28515625" style="994" customWidth="1"/>
    <col min="12036" max="12036" width="5.140625" style="994" customWidth="1"/>
    <col min="12037" max="12037" width="5.7109375" style="994" customWidth="1"/>
    <col min="12038" max="12038" width="4.5703125" style="994" customWidth="1"/>
    <col min="12039" max="12039" width="4.28515625" style="994" customWidth="1"/>
    <col min="12040" max="12040" width="3.85546875" style="994" customWidth="1"/>
    <col min="12041" max="12041" width="3.7109375" style="994" customWidth="1"/>
    <col min="12042" max="12042" width="3.85546875" style="994" customWidth="1"/>
    <col min="12043" max="12043" width="5.5703125" style="994" customWidth="1"/>
    <col min="12044" max="12044" width="5.7109375" style="994" customWidth="1"/>
    <col min="12045" max="12045" width="4.85546875" style="994" customWidth="1"/>
    <col min="12046" max="12046" width="5.42578125" style="994" customWidth="1"/>
    <col min="12047" max="12047" width="4.5703125" style="994" customWidth="1"/>
    <col min="12048" max="12048" width="5.7109375" style="994" customWidth="1"/>
    <col min="12049" max="12049" width="5.42578125" style="994" customWidth="1"/>
    <col min="12050" max="12050" width="5.5703125" style="994" customWidth="1"/>
    <col min="12051" max="12051" width="4.42578125" style="994" customWidth="1"/>
    <col min="12052" max="12052" width="3.85546875" style="994" customWidth="1"/>
    <col min="12053" max="12053" width="5.5703125" style="994" customWidth="1"/>
    <col min="12054" max="12054" width="4.28515625" style="994" customWidth="1"/>
    <col min="12055" max="12055" width="4.7109375" style="994" customWidth="1"/>
    <col min="12056" max="12056" width="4.140625" style="994" customWidth="1"/>
    <col min="12057" max="12057" width="5.28515625" style="994" customWidth="1"/>
    <col min="12058" max="12058" width="4.7109375" style="994" customWidth="1"/>
    <col min="12059" max="12059" width="4.42578125" style="994" customWidth="1"/>
    <col min="12060" max="12060" width="4.7109375" style="994" customWidth="1"/>
    <col min="12061" max="12288" width="9.140625" style="994"/>
    <col min="12289" max="12290" width="5.7109375" style="994" customWidth="1"/>
    <col min="12291" max="12291" width="4.28515625" style="994" customWidth="1"/>
    <col min="12292" max="12292" width="5.140625" style="994" customWidth="1"/>
    <col min="12293" max="12293" width="5.7109375" style="994" customWidth="1"/>
    <col min="12294" max="12294" width="4.5703125" style="994" customWidth="1"/>
    <col min="12295" max="12295" width="4.28515625" style="994" customWidth="1"/>
    <col min="12296" max="12296" width="3.85546875" style="994" customWidth="1"/>
    <col min="12297" max="12297" width="3.7109375" style="994" customWidth="1"/>
    <col min="12298" max="12298" width="3.85546875" style="994" customWidth="1"/>
    <col min="12299" max="12299" width="5.5703125" style="994" customWidth="1"/>
    <col min="12300" max="12300" width="5.7109375" style="994" customWidth="1"/>
    <col min="12301" max="12301" width="4.85546875" style="994" customWidth="1"/>
    <col min="12302" max="12302" width="5.42578125" style="994" customWidth="1"/>
    <col min="12303" max="12303" width="4.5703125" style="994" customWidth="1"/>
    <col min="12304" max="12304" width="5.7109375" style="994" customWidth="1"/>
    <col min="12305" max="12305" width="5.42578125" style="994" customWidth="1"/>
    <col min="12306" max="12306" width="5.5703125" style="994" customWidth="1"/>
    <col min="12307" max="12307" width="4.42578125" style="994" customWidth="1"/>
    <col min="12308" max="12308" width="3.85546875" style="994" customWidth="1"/>
    <col min="12309" max="12309" width="5.5703125" style="994" customWidth="1"/>
    <col min="12310" max="12310" width="4.28515625" style="994" customWidth="1"/>
    <col min="12311" max="12311" width="4.7109375" style="994" customWidth="1"/>
    <col min="12312" max="12312" width="4.140625" style="994" customWidth="1"/>
    <col min="12313" max="12313" width="5.28515625" style="994" customWidth="1"/>
    <col min="12314" max="12314" width="4.7109375" style="994" customWidth="1"/>
    <col min="12315" max="12315" width="4.42578125" style="994" customWidth="1"/>
    <col min="12316" max="12316" width="4.7109375" style="994" customWidth="1"/>
    <col min="12317" max="12544" width="9.140625" style="994"/>
    <col min="12545" max="12546" width="5.7109375" style="994" customWidth="1"/>
    <col min="12547" max="12547" width="4.28515625" style="994" customWidth="1"/>
    <col min="12548" max="12548" width="5.140625" style="994" customWidth="1"/>
    <col min="12549" max="12549" width="5.7109375" style="994" customWidth="1"/>
    <col min="12550" max="12550" width="4.5703125" style="994" customWidth="1"/>
    <col min="12551" max="12551" width="4.28515625" style="994" customWidth="1"/>
    <col min="12552" max="12552" width="3.85546875" style="994" customWidth="1"/>
    <col min="12553" max="12553" width="3.7109375" style="994" customWidth="1"/>
    <col min="12554" max="12554" width="3.85546875" style="994" customWidth="1"/>
    <col min="12555" max="12555" width="5.5703125" style="994" customWidth="1"/>
    <col min="12556" max="12556" width="5.7109375" style="994" customWidth="1"/>
    <col min="12557" max="12557" width="4.85546875" style="994" customWidth="1"/>
    <col min="12558" max="12558" width="5.42578125" style="994" customWidth="1"/>
    <col min="12559" max="12559" width="4.5703125" style="994" customWidth="1"/>
    <col min="12560" max="12560" width="5.7109375" style="994" customWidth="1"/>
    <col min="12561" max="12561" width="5.42578125" style="994" customWidth="1"/>
    <col min="12562" max="12562" width="5.5703125" style="994" customWidth="1"/>
    <col min="12563" max="12563" width="4.42578125" style="994" customWidth="1"/>
    <col min="12564" max="12564" width="3.85546875" style="994" customWidth="1"/>
    <col min="12565" max="12565" width="5.5703125" style="994" customWidth="1"/>
    <col min="12566" max="12566" width="4.28515625" style="994" customWidth="1"/>
    <col min="12567" max="12567" width="4.7109375" style="994" customWidth="1"/>
    <col min="12568" max="12568" width="4.140625" style="994" customWidth="1"/>
    <col min="12569" max="12569" width="5.28515625" style="994" customWidth="1"/>
    <col min="12570" max="12570" width="4.7109375" style="994" customWidth="1"/>
    <col min="12571" max="12571" width="4.42578125" style="994" customWidth="1"/>
    <col min="12572" max="12572" width="4.7109375" style="994" customWidth="1"/>
    <col min="12573" max="12800" width="9.140625" style="994"/>
    <col min="12801" max="12802" width="5.7109375" style="994" customWidth="1"/>
    <col min="12803" max="12803" width="4.28515625" style="994" customWidth="1"/>
    <col min="12804" max="12804" width="5.140625" style="994" customWidth="1"/>
    <col min="12805" max="12805" width="5.7109375" style="994" customWidth="1"/>
    <col min="12806" max="12806" width="4.5703125" style="994" customWidth="1"/>
    <col min="12807" max="12807" width="4.28515625" style="994" customWidth="1"/>
    <col min="12808" max="12808" width="3.85546875" style="994" customWidth="1"/>
    <col min="12809" max="12809" width="3.7109375" style="994" customWidth="1"/>
    <col min="12810" max="12810" width="3.85546875" style="994" customWidth="1"/>
    <col min="12811" max="12811" width="5.5703125" style="994" customWidth="1"/>
    <col min="12812" max="12812" width="5.7109375" style="994" customWidth="1"/>
    <col min="12813" max="12813" width="4.85546875" style="994" customWidth="1"/>
    <col min="12814" max="12814" width="5.42578125" style="994" customWidth="1"/>
    <col min="12815" max="12815" width="4.5703125" style="994" customWidth="1"/>
    <col min="12816" max="12816" width="5.7109375" style="994" customWidth="1"/>
    <col min="12817" max="12817" width="5.42578125" style="994" customWidth="1"/>
    <col min="12818" max="12818" width="5.5703125" style="994" customWidth="1"/>
    <col min="12819" max="12819" width="4.42578125" style="994" customWidth="1"/>
    <col min="12820" max="12820" width="3.85546875" style="994" customWidth="1"/>
    <col min="12821" max="12821" width="5.5703125" style="994" customWidth="1"/>
    <col min="12822" max="12822" width="4.28515625" style="994" customWidth="1"/>
    <col min="12823" max="12823" width="4.7109375" style="994" customWidth="1"/>
    <col min="12824" max="12824" width="4.140625" style="994" customWidth="1"/>
    <col min="12825" max="12825" width="5.28515625" style="994" customWidth="1"/>
    <col min="12826" max="12826" width="4.7109375" style="994" customWidth="1"/>
    <col min="12827" max="12827" width="4.42578125" style="994" customWidth="1"/>
    <col min="12828" max="12828" width="4.7109375" style="994" customWidth="1"/>
    <col min="12829" max="13056" width="9.140625" style="994"/>
    <col min="13057" max="13058" width="5.7109375" style="994" customWidth="1"/>
    <col min="13059" max="13059" width="4.28515625" style="994" customWidth="1"/>
    <col min="13060" max="13060" width="5.140625" style="994" customWidth="1"/>
    <col min="13061" max="13061" width="5.7109375" style="994" customWidth="1"/>
    <col min="13062" max="13062" width="4.5703125" style="994" customWidth="1"/>
    <col min="13063" max="13063" width="4.28515625" style="994" customWidth="1"/>
    <col min="13064" max="13064" width="3.85546875" style="994" customWidth="1"/>
    <col min="13065" max="13065" width="3.7109375" style="994" customWidth="1"/>
    <col min="13066" max="13066" width="3.85546875" style="994" customWidth="1"/>
    <col min="13067" max="13067" width="5.5703125" style="994" customWidth="1"/>
    <col min="13068" max="13068" width="5.7109375" style="994" customWidth="1"/>
    <col min="13069" max="13069" width="4.85546875" style="994" customWidth="1"/>
    <col min="13070" max="13070" width="5.42578125" style="994" customWidth="1"/>
    <col min="13071" max="13071" width="4.5703125" style="994" customWidth="1"/>
    <col min="13072" max="13072" width="5.7109375" style="994" customWidth="1"/>
    <col min="13073" max="13073" width="5.42578125" style="994" customWidth="1"/>
    <col min="13074" max="13074" width="5.5703125" style="994" customWidth="1"/>
    <col min="13075" max="13075" width="4.42578125" style="994" customWidth="1"/>
    <col min="13076" max="13076" width="3.85546875" style="994" customWidth="1"/>
    <col min="13077" max="13077" width="5.5703125" style="994" customWidth="1"/>
    <col min="13078" max="13078" width="4.28515625" style="994" customWidth="1"/>
    <col min="13079" max="13079" width="4.7109375" style="994" customWidth="1"/>
    <col min="13080" max="13080" width="4.140625" style="994" customWidth="1"/>
    <col min="13081" max="13081" width="5.28515625" style="994" customWidth="1"/>
    <col min="13082" max="13082" width="4.7109375" style="994" customWidth="1"/>
    <col min="13083" max="13083" width="4.42578125" style="994" customWidth="1"/>
    <col min="13084" max="13084" width="4.7109375" style="994" customWidth="1"/>
    <col min="13085" max="13312" width="9.140625" style="994"/>
    <col min="13313" max="13314" width="5.7109375" style="994" customWidth="1"/>
    <col min="13315" max="13315" width="4.28515625" style="994" customWidth="1"/>
    <col min="13316" max="13316" width="5.140625" style="994" customWidth="1"/>
    <col min="13317" max="13317" width="5.7109375" style="994" customWidth="1"/>
    <col min="13318" max="13318" width="4.5703125" style="994" customWidth="1"/>
    <col min="13319" max="13319" width="4.28515625" style="994" customWidth="1"/>
    <col min="13320" max="13320" width="3.85546875" style="994" customWidth="1"/>
    <col min="13321" max="13321" width="3.7109375" style="994" customWidth="1"/>
    <col min="13322" max="13322" width="3.85546875" style="994" customWidth="1"/>
    <col min="13323" max="13323" width="5.5703125" style="994" customWidth="1"/>
    <col min="13324" max="13324" width="5.7109375" style="994" customWidth="1"/>
    <col min="13325" max="13325" width="4.85546875" style="994" customWidth="1"/>
    <col min="13326" max="13326" width="5.42578125" style="994" customWidth="1"/>
    <col min="13327" max="13327" width="4.5703125" style="994" customWidth="1"/>
    <col min="13328" max="13328" width="5.7109375" style="994" customWidth="1"/>
    <col min="13329" max="13329" width="5.42578125" style="994" customWidth="1"/>
    <col min="13330" max="13330" width="5.5703125" style="994" customWidth="1"/>
    <col min="13331" max="13331" width="4.42578125" style="994" customWidth="1"/>
    <col min="13332" max="13332" width="3.85546875" style="994" customWidth="1"/>
    <col min="13333" max="13333" width="5.5703125" style="994" customWidth="1"/>
    <col min="13334" max="13334" width="4.28515625" style="994" customWidth="1"/>
    <col min="13335" max="13335" width="4.7109375" style="994" customWidth="1"/>
    <col min="13336" max="13336" width="4.140625" style="994" customWidth="1"/>
    <col min="13337" max="13337" width="5.28515625" style="994" customWidth="1"/>
    <col min="13338" max="13338" width="4.7109375" style="994" customWidth="1"/>
    <col min="13339" max="13339" width="4.42578125" style="994" customWidth="1"/>
    <col min="13340" max="13340" width="4.7109375" style="994" customWidth="1"/>
    <col min="13341" max="13568" width="9.140625" style="994"/>
    <col min="13569" max="13570" width="5.7109375" style="994" customWidth="1"/>
    <col min="13571" max="13571" width="4.28515625" style="994" customWidth="1"/>
    <col min="13572" max="13572" width="5.140625" style="994" customWidth="1"/>
    <col min="13573" max="13573" width="5.7109375" style="994" customWidth="1"/>
    <col min="13574" max="13574" width="4.5703125" style="994" customWidth="1"/>
    <col min="13575" max="13575" width="4.28515625" style="994" customWidth="1"/>
    <col min="13576" max="13576" width="3.85546875" style="994" customWidth="1"/>
    <col min="13577" max="13577" width="3.7109375" style="994" customWidth="1"/>
    <col min="13578" max="13578" width="3.85546875" style="994" customWidth="1"/>
    <col min="13579" max="13579" width="5.5703125" style="994" customWidth="1"/>
    <col min="13580" max="13580" width="5.7109375" style="994" customWidth="1"/>
    <col min="13581" max="13581" width="4.85546875" style="994" customWidth="1"/>
    <col min="13582" max="13582" width="5.42578125" style="994" customWidth="1"/>
    <col min="13583" max="13583" width="4.5703125" style="994" customWidth="1"/>
    <col min="13584" max="13584" width="5.7109375" style="994" customWidth="1"/>
    <col min="13585" max="13585" width="5.42578125" style="994" customWidth="1"/>
    <col min="13586" max="13586" width="5.5703125" style="994" customWidth="1"/>
    <col min="13587" max="13587" width="4.42578125" style="994" customWidth="1"/>
    <col min="13588" max="13588" width="3.85546875" style="994" customWidth="1"/>
    <col min="13589" max="13589" width="5.5703125" style="994" customWidth="1"/>
    <col min="13590" max="13590" width="4.28515625" style="994" customWidth="1"/>
    <col min="13591" max="13591" width="4.7109375" style="994" customWidth="1"/>
    <col min="13592" max="13592" width="4.140625" style="994" customWidth="1"/>
    <col min="13593" max="13593" width="5.28515625" style="994" customWidth="1"/>
    <col min="13594" max="13594" width="4.7109375" style="994" customWidth="1"/>
    <col min="13595" max="13595" width="4.42578125" style="994" customWidth="1"/>
    <col min="13596" max="13596" width="4.7109375" style="994" customWidth="1"/>
    <col min="13597" max="13824" width="9.140625" style="994"/>
    <col min="13825" max="13826" width="5.7109375" style="994" customWidth="1"/>
    <col min="13827" max="13827" width="4.28515625" style="994" customWidth="1"/>
    <col min="13828" max="13828" width="5.140625" style="994" customWidth="1"/>
    <col min="13829" max="13829" width="5.7109375" style="994" customWidth="1"/>
    <col min="13830" max="13830" width="4.5703125" style="994" customWidth="1"/>
    <col min="13831" max="13831" width="4.28515625" style="994" customWidth="1"/>
    <col min="13832" max="13832" width="3.85546875" style="994" customWidth="1"/>
    <col min="13833" max="13833" width="3.7109375" style="994" customWidth="1"/>
    <col min="13834" max="13834" width="3.85546875" style="994" customWidth="1"/>
    <col min="13835" max="13835" width="5.5703125" style="994" customWidth="1"/>
    <col min="13836" max="13836" width="5.7109375" style="994" customWidth="1"/>
    <col min="13837" max="13837" width="4.85546875" style="994" customWidth="1"/>
    <col min="13838" max="13838" width="5.42578125" style="994" customWidth="1"/>
    <col min="13839" max="13839" width="4.5703125" style="994" customWidth="1"/>
    <col min="13840" max="13840" width="5.7109375" style="994" customWidth="1"/>
    <col min="13841" max="13841" width="5.42578125" style="994" customWidth="1"/>
    <col min="13842" max="13842" width="5.5703125" style="994" customWidth="1"/>
    <col min="13843" max="13843" width="4.42578125" style="994" customWidth="1"/>
    <col min="13844" max="13844" width="3.85546875" style="994" customWidth="1"/>
    <col min="13845" max="13845" width="5.5703125" style="994" customWidth="1"/>
    <col min="13846" max="13846" width="4.28515625" style="994" customWidth="1"/>
    <col min="13847" max="13847" width="4.7109375" style="994" customWidth="1"/>
    <col min="13848" max="13848" width="4.140625" style="994" customWidth="1"/>
    <col min="13849" max="13849" width="5.28515625" style="994" customWidth="1"/>
    <col min="13850" max="13850" width="4.7109375" style="994" customWidth="1"/>
    <col min="13851" max="13851" width="4.42578125" style="994" customWidth="1"/>
    <col min="13852" max="13852" width="4.7109375" style="994" customWidth="1"/>
    <col min="13853" max="14080" width="9.140625" style="994"/>
    <col min="14081" max="14082" width="5.7109375" style="994" customWidth="1"/>
    <col min="14083" max="14083" width="4.28515625" style="994" customWidth="1"/>
    <col min="14084" max="14084" width="5.140625" style="994" customWidth="1"/>
    <col min="14085" max="14085" width="5.7109375" style="994" customWidth="1"/>
    <col min="14086" max="14086" width="4.5703125" style="994" customWidth="1"/>
    <col min="14087" max="14087" width="4.28515625" style="994" customWidth="1"/>
    <col min="14088" max="14088" width="3.85546875" style="994" customWidth="1"/>
    <col min="14089" max="14089" width="3.7109375" style="994" customWidth="1"/>
    <col min="14090" max="14090" width="3.85546875" style="994" customWidth="1"/>
    <col min="14091" max="14091" width="5.5703125" style="994" customWidth="1"/>
    <col min="14092" max="14092" width="5.7109375" style="994" customWidth="1"/>
    <col min="14093" max="14093" width="4.85546875" style="994" customWidth="1"/>
    <col min="14094" max="14094" width="5.42578125" style="994" customWidth="1"/>
    <col min="14095" max="14095" width="4.5703125" style="994" customWidth="1"/>
    <col min="14096" max="14096" width="5.7109375" style="994" customWidth="1"/>
    <col min="14097" max="14097" width="5.42578125" style="994" customWidth="1"/>
    <col min="14098" max="14098" width="5.5703125" style="994" customWidth="1"/>
    <col min="14099" max="14099" width="4.42578125" style="994" customWidth="1"/>
    <col min="14100" max="14100" width="3.85546875" style="994" customWidth="1"/>
    <col min="14101" max="14101" width="5.5703125" style="994" customWidth="1"/>
    <col min="14102" max="14102" width="4.28515625" style="994" customWidth="1"/>
    <col min="14103" max="14103" width="4.7109375" style="994" customWidth="1"/>
    <col min="14104" max="14104" width="4.140625" style="994" customWidth="1"/>
    <col min="14105" max="14105" width="5.28515625" style="994" customWidth="1"/>
    <col min="14106" max="14106" width="4.7109375" style="994" customWidth="1"/>
    <col min="14107" max="14107" width="4.42578125" style="994" customWidth="1"/>
    <col min="14108" max="14108" width="4.7109375" style="994" customWidth="1"/>
    <col min="14109" max="14336" width="9.140625" style="994"/>
    <col min="14337" max="14338" width="5.7109375" style="994" customWidth="1"/>
    <col min="14339" max="14339" width="4.28515625" style="994" customWidth="1"/>
    <col min="14340" max="14340" width="5.140625" style="994" customWidth="1"/>
    <col min="14341" max="14341" width="5.7109375" style="994" customWidth="1"/>
    <col min="14342" max="14342" width="4.5703125" style="994" customWidth="1"/>
    <col min="14343" max="14343" width="4.28515625" style="994" customWidth="1"/>
    <col min="14344" max="14344" width="3.85546875" style="994" customWidth="1"/>
    <col min="14345" max="14345" width="3.7109375" style="994" customWidth="1"/>
    <col min="14346" max="14346" width="3.85546875" style="994" customWidth="1"/>
    <col min="14347" max="14347" width="5.5703125" style="994" customWidth="1"/>
    <col min="14348" max="14348" width="5.7109375" style="994" customWidth="1"/>
    <col min="14349" max="14349" width="4.85546875" style="994" customWidth="1"/>
    <col min="14350" max="14350" width="5.42578125" style="994" customWidth="1"/>
    <col min="14351" max="14351" width="4.5703125" style="994" customWidth="1"/>
    <col min="14352" max="14352" width="5.7109375" style="994" customWidth="1"/>
    <col min="14353" max="14353" width="5.42578125" style="994" customWidth="1"/>
    <col min="14354" max="14354" width="5.5703125" style="994" customWidth="1"/>
    <col min="14355" max="14355" width="4.42578125" style="994" customWidth="1"/>
    <col min="14356" max="14356" width="3.85546875" style="994" customWidth="1"/>
    <col min="14357" max="14357" width="5.5703125" style="994" customWidth="1"/>
    <col min="14358" max="14358" width="4.28515625" style="994" customWidth="1"/>
    <col min="14359" max="14359" width="4.7109375" style="994" customWidth="1"/>
    <col min="14360" max="14360" width="4.140625" style="994" customWidth="1"/>
    <col min="14361" max="14361" width="5.28515625" style="994" customWidth="1"/>
    <col min="14362" max="14362" width="4.7109375" style="994" customWidth="1"/>
    <col min="14363" max="14363" width="4.42578125" style="994" customWidth="1"/>
    <col min="14364" max="14364" width="4.7109375" style="994" customWidth="1"/>
    <col min="14365" max="14592" width="9.140625" style="994"/>
    <col min="14593" max="14594" width="5.7109375" style="994" customWidth="1"/>
    <col min="14595" max="14595" width="4.28515625" style="994" customWidth="1"/>
    <col min="14596" max="14596" width="5.140625" style="994" customWidth="1"/>
    <col min="14597" max="14597" width="5.7109375" style="994" customWidth="1"/>
    <col min="14598" max="14598" width="4.5703125" style="994" customWidth="1"/>
    <col min="14599" max="14599" width="4.28515625" style="994" customWidth="1"/>
    <col min="14600" max="14600" width="3.85546875" style="994" customWidth="1"/>
    <col min="14601" max="14601" width="3.7109375" style="994" customWidth="1"/>
    <col min="14602" max="14602" width="3.85546875" style="994" customWidth="1"/>
    <col min="14603" max="14603" width="5.5703125" style="994" customWidth="1"/>
    <col min="14604" max="14604" width="5.7109375" style="994" customWidth="1"/>
    <col min="14605" max="14605" width="4.85546875" style="994" customWidth="1"/>
    <col min="14606" max="14606" width="5.42578125" style="994" customWidth="1"/>
    <col min="14607" max="14607" width="4.5703125" style="994" customWidth="1"/>
    <col min="14608" max="14608" width="5.7109375" style="994" customWidth="1"/>
    <col min="14609" max="14609" width="5.42578125" style="994" customWidth="1"/>
    <col min="14610" max="14610" width="5.5703125" style="994" customWidth="1"/>
    <col min="14611" max="14611" width="4.42578125" style="994" customWidth="1"/>
    <col min="14612" max="14612" width="3.85546875" style="994" customWidth="1"/>
    <col min="14613" max="14613" width="5.5703125" style="994" customWidth="1"/>
    <col min="14614" max="14614" width="4.28515625" style="994" customWidth="1"/>
    <col min="14615" max="14615" width="4.7109375" style="994" customWidth="1"/>
    <col min="14616" max="14616" width="4.140625" style="994" customWidth="1"/>
    <col min="14617" max="14617" width="5.28515625" style="994" customWidth="1"/>
    <col min="14618" max="14618" width="4.7109375" style="994" customWidth="1"/>
    <col min="14619" max="14619" width="4.42578125" style="994" customWidth="1"/>
    <col min="14620" max="14620" width="4.7109375" style="994" customWidth="1"/>
    <col min="14621" max="14848" width="9.140625" style="994"/>
    <col min="14849" max="14850" width="5.7109375" style="994" customWidth="1"/>
    <col min="14851" max="14851" width="4.28515625" style="994" customWidth="1"/>
    <col min="14852" max="14852" width="5.140625" style="994" customWidth="1"/>
    <col min="14853" max="14853" width="5.7109375" style="994" customWidth="1"/>
    <col min="14854" max="14854" width="4.5703125" style="994" customWidth="1"/>
    <col min="14855" max="14855" width="4.28515625" style="994" customWidth="1"/>
    <col min="14856" max="14856" width="3.85546875" style="994" customWidth="1"/>
    <col min="14857" max="14857" width="3.7109375" style="994" customWidth="1"/>
    <col min="14858" max="14858" width="3.85546875" style="994" customWidth="1"/>
    <col min="14859" max="14859" width="5.5703125" style="994" customWidth="1"/>
    <col min="14860" max="14860" width="5.7109375" style="994" customWidth="1"/>
    <col min="14861" max="14861" width="4.85546875" style="994" customWidth="1"/>
    <col min="14862" max="14862" width="5.42578125" style="994" customWidth="1"/>
    <col min="14863" max="14863" width="4.5703125" style="994" customWidth="1"/>
    <col min="14864" max="14864" width="5.7109375" style="994" customWidth="1"/>
    <col min="14865" max="14865" width="5.42578125" style="994" customWidth="1"/>
    <col min="14866" max="14866" width="5.5703125" style="994" customWidth="1"/>
    <col min="14867" max="14867" width="4.42578125" style="994" customWidth="1"/>
    <col min="14868" max="14868" width="3.85546875" style="994" customWidth="1"/>
    <col min="14869" max="14869" width="5.5703125" style="994" customWidth="1"/>
    <col min="14870" max="14870" width="4.28515625" style="994" customWidth="1"/>
    <col min="14871" max="14871" width="4.7109375" style="994" customWidth="1"/>
    <col min="14872" max="14872" width="4.140625" style="994" customWidth="1"/>
    <col min="14873" max="14873" width="5.28515625" style="994" customWidth="1"/>
    <col min="14874" max="14874" width="4.7109375" style="994" customWidth="1"/>
    <col min="14875" max="14875" width="4.42578125" style="994" customWidth="1"/>
    <col min="14876" max="14876" width="4.7109375" style="994" customWidth="1"/>
    <col min="14877" max="15104" width="9.140625" style="994"/>
    <col min="15105" max="15106" width="5.7109375" style="994" customWidth="1"/>
    <col min="15107" max="15107" width="4.28515625" style="994" customWidth="1"/>
    <col min="15108" max="15108" width="5.140625" style="994" customWidth="1"/>
    <col min="15109" max="15109" width="5.7109375" style="994" customWidth="1"/>
    <col min="15110" max="15110" width="4.5703125" style="994" customWidth="1"/>
    <col min="15111" max="15111" width="4.28515625" style="994" customWidth="1"/>
    <col min="15112" max="15112" width="3.85546875" style="994" customWidth="1"/>
    <col min="15113" max="15113" width="3.7109375" style="994" customWidth="1"/>
    <col min="15114" max="15114" width="3.85546875" style="994" customWidth="1"/>
    <col min="15115" max="15115" width="5.5703125" style="994" customWidth="1"/>
    <col min="15116" max="15116" width="5.7109375" style="994" customWidth="1"/>
    <col min="15117" max="15117" width="4.85546875" style="994" customWidth="1"/>
    <col min="15118" max="15118" width="5.42578125" style="994" customWidth="1"/>
    <col min="15119" max="15119" width="4.5703125" style="994" customWidth="1"/>
    <col min="15120" max="15120" width="5.7109375" style="994" customWidth="1"/>
    <col min="15121" max="15121" width="5.42578125" style="994" customWidth="1"/>
    <col min="15122" max="15122" width="5.5703125" style="994" customWidth="1"/>
    <col min="15123" max="15123" width="4.42578125" style="994" customWidth="1"/>
    <col min="15124" max="15124" width="3.85546875" style="994" customWidth="1"/>
    <col min="15125" max="15125" width="5.5703125" style="994" customWidth="1"/>
    <col min="15126" max="15126" width="4.28515625" style="994" customWidth="1"/>
    <col min="15127" max="15127" width="4.7109375" style="994" customWidth="1"/>
    <col min="15128" max="15128" width="4.140625" style="994" customWidth="1"/>
    <col min="15129" max="15129" width="5.28515625" style="994" customWidth="1"/>
    <col min="15130" max="15130" width="4.7109375" style="994" customWidth="1"/>
    <col min="15131" max="15131" width="4.42578125" style="994" customWidth="1"/>
    <col min="15132" max="15132" width="4.7109375" style="994" customWidth="1"/>
    <col min="15133" max="15360" width="9.140625" style="994"/>
    <col min="15361" max="15362" width="5.7109375" style="994" customWidth="1"/>
    <col min="15363" max="15363" width="4.28515625" style="994" customWidth="1"/>
    <col min="15364" max="15364" width="5.140625" style="994" customWidth="1"/>
    <col min="15365" max="15365" width="5.7109375" style="994" customWidth="1"/>
    <col min="15366" max="15366" width="4.5703125" style="994" customWidth="1"/>
    <col min="15367" max="15367" width="4.28515625" style="994" customWidth="1"/>
    <col min="15368" max="15368" width="3.85546875" style="994" customWidth="1"/>
    <col min="15369" max="15369" width="3.7109375" style="994" customWidth="1"/>
    <col min="15370" max="15370" width="3.85546875" style="994" customWidth="1"/>
    <col min="15371" max="15371" width="5.5703125" style="994" customWidth="1"/>
    <col min="15372" max="15372" width="5.7109375" style="994" customWidth="1"/>
    <col min="15373" max="15373" width="4.85546875" style="994" customWidth="1"/>
    <col min="15374" max="15374" width="5.42578125" style="994" customWidth="1"/>
    <col min="15375" max="15375" width="4.5703125" style="994" customWidth="1"/>
    <col min="15376" max="15376" width="5.7109375" style="994" customWidth="1"/>
    <col min="15377" max="15377" width="5.42578125" style="994" customWidth="1"/>
    <col min="15378" max="15378" width="5.5703125" style="994" customWidth="1"/>
    <col min="15379" max="15379" width="4.42578125" style="994" customWidth="1"/>
    <col min="15380" max="15380" width="3.85546875" style="994" customWidth="1"/>
    <col min="15381" max="15381" width="5.5703125" style="994" customWidth="1"/>
    <col min="15382" max="15382" width="4.28515625" style="994" customWidth="1"/>
    <col min="15383" max="15383" width="4.7109375" style="994" customWidth="1"/>
    <col min="15384" max="15384" width="4.140625" style="994" customWidth="1"/>
    <col min="15385" max="15385" width="5.28515625" style="994" customWidth="1"/>
    <col min="15386" max="15386" width="4.7109375" style="994" customWidth="1"/>
    <col min="15387" max="15387" width="4.42578125" style="994" customWidth="1"/>
    <col min="15388" max="15388" width="4.7109375" style="994" customWidth="1"/>
    <col min="15389" max="15616" width="9.140625" style="994"/>
    <col min="15617" max="15618" width="5.7109375" style="994" customWidth="1"/>
    <col min="15619" max="15619" width="4.28515625" style="994" customWidth="1"/>
    <col min="15620" max="15620" width="5.140625" style="994" customWidth="1"/>
    <col min="15621" max="15621" width="5.7109375" style="994" customWidth="1"/>
    <col min="15622" max="15622" width="4.5703125" style="994" customWidth="1"/>
    <col min="15623" max="15623" width="4.28515625" style="994" customWidth="1"/>
    <col min="15624" max="15624" width="3.85546875" style="994" customWidth="1"/>
    <col min="15625" max="15625" width="3.7109375" style="994" customWidth="1"/>
    <col min="15626" max="15626" width="3.85546875" style="994" customWidth="1"/>
    <col min="15627" max="15627" width="5.5703125" style="994" customWidth="1"/>
    <col min="15628" max="15628" width="5.7109375" style="994" customWidth="1"/>
    <col min="15629" max="15629" width="4.85546875" style="994" customWidth="1"/>
    <col min="15630" max="15630" width="5.42578125" style="994" customWidth="1"/>
    <col min="15631" max="15631" width="4.5703125" style="994" customWidth="1"/>
    <col min="15632" max="15632" width="5.7109375" style="994" customWidth="1"/>
    <col min="15633" max="15633" width="5.42578125" style="994" customWidth="1"/>
    <col min="15634" max="15634" width="5.5703125" style="994" customWidth="1"/>
    <col min="15635" max="15635" width="4.42578125" style="994" customWidth="1"/>
    <col min="15636" max="15636" width="3.85546875" style="994" customWidth="1"/>
    <col min="15637" max="15637" width="5.5703125" style="994" customWidth="1"/>
    <col min="15638" max="15638" width="4.28515625" style="994" customWidth="1"/>
    <col min="15639" max="15639" width="4.7109375" style="994" customWidth="1"/>
    <col min="15640" max="15640" width="4.140625" style="994" customWidth="1"/>
    <col min="15641" max="15641" width="5.28515625" style="994" customWidth="1"/>
    <col min="15642" max="15642" width="4.7109375" style="994" customWidth="1"/>
    <col min="15643" max="15643" width="4.42578125" style="994" customWidth="1"/>
    <col min="15644" max="15644" width="4.7109375" style="994" customWidth="1"/>
    <col min="15645" max="15872" width="9.140625" style="994"/>
    <col min="15873" max="15874" width="5.7109375" style="994" customWidth="1"/>
    <col min="15875" max="15875" width="4.28515625" style="994" customWidth="1"/>
    <col min="15876" max="15876" width="5.140625" style="994" customWidth="1"/>
    <col min="15877" max="15877" width="5.7109375" style="994" customWidth="1"/>
    <col min="15878" max="15878" width="4.5703125" style="994" customWidth="1"/>
    <col min="15879" max="15879" width="4.28515625" style="994" customWidth="1"/>
    <col min="15880" max="15880" width="3.85546875" style="994" customWidth="1"/>
    <col min="15881" max="15881" width="3.7109375" style="994" customWidth="1"/>
    <col min="15882" max="15882" width="3.85546875" style="994" customWidth="1"/>
    <col min="15883" max="15883" width="5.5703125" style="994" customWidth="1"/>
    <col min="15884" max="15884" width="5.7109375" style="994" customWidth="1"/>
    <col min="15885" max="15885" width="4.85546875" style="994" customWidth="1"/>
    <col min="15886" max="15886" width="5.42578125" style="994" customWidth="1"/>
    <col min="15887" max="15887" width="4.5703125" style="994" customWidth="1"/>
    <col min="15888" max="15888" width="5.7109375" style="994" customWidth="1"/>
    <col min="15889" max="15889" width="5.42578125" style="994" customWidth="1"/>
    <col min="15890" max="15890" width="5.5703125" style="994" customWidth="1"/>
    <col min="15891" max="15891" width="4.42578125" style="994" customWidth="1"/>
    <col min="15892" max="15892" width="3.85546875" style="994" customWidth="1"/>
    <col min="15893" max="15893" width="5.5703125" style="994" customWidth="1"/>
    <col min="15894" max="15894" width="4.28515625" style="994" customWidth="1"/>
    <col min="15895" max="15895" width="4.7109375" style="994" customWidth="1"/>
    <col min="15896" max="15896" width="4.140625" style="994" customWidth="1"/>
    <col min="15897" max="15897" width="5.28515625" style="994" customWidth="1"/>
    <col min="15898" max="15898" width="4.7109375" style="994" customWidth="1"/>
    <col min="15899" max="15899" width="4.42578125" style="994" customWidth="1"/>
    <col min="15900" max="15900" width="4.7109375" style="994" customWidth="1"/>
    <col min="15901" max="16128" width="9.140625" style="994"/>
    <col min="16129" max="16130" width="5.7109375" style="994" customWidth="1"/>
    <col min="16131" max="16131" width="4.28515625" style="994" customWidth="1"/>
    <col min="16132" max="16132" width="5.140625" style="994" customWidth="1"/>
    <col min="16133" max="16133" width="5.7109375" style="994" customWidth="1"/>
    <col min="16134" max="16134" width="4.5703125" style="994" customWidth="1"/>
    <col min="16135" max="16135" width="4.28515625" style="994" customWidth="1"/>
    <col min="16136" max="16136" width="3.85546875" style="994" customWidth="1"/>
    <col min="16137" max="16137" width="3.7109375" style="994" customWidth="1"/>
    <col min="16138" max="16138" width="3.85546875" style="994" customWidth="1"/>
    <col min="16139" max="16139" width="5.5703125" style="994" customWidth="1"/>
    <col min="16140" max="16140" width="5.7109375" style="994" customWidth="1"/>
    <col min="16141" max="16141" width="4.85546875" style="994" customWidth="1"/>
    <col min="16142" max="16142" width="5.42578125" style="994" customWidth="1"/>
    <col min="16143" max="16143" width="4.5703125" style="994" customWidth="1"/>
    <col min="16144" max="16144" width="5.7109375" style="994" customWidth="1"/>
    <col min="16145" max="16145" width="5.42578125" style="994" customWidth="1"/>
    <col min="16146" max="16146" width="5.5703125" style="994" customWidth="1"/>
    <col min="16147" max="16147" width="4.42578125" style="994" customWidth="1"/>
    <col min="16148" max="16148" width="3.85546875" style="994" customWidth="1"/>
    <col min="16149" max="16149" width="5.5703125" style="994" customWidth="1"/>
    <col min="16150" max="16150" width="4.28515625" style="994" customWidth="1"/>
    <col min="16151" max="16151" width="4.7109375" style="994" customWidth="1"/>
    <col min="16152" max="16152" width="4.140625" style="994" customWidth="1"/>
    <col min="16153" max="16153" width="5.28515625" style="994" customWidth="1"/>
    <col min="16154" max="16154" width="4.7109375" style="994" customWidth="1"/>
    <col min="16155" max="16155" width="4.42578125" style="994" customWidth="1"/>
    <col min="16156" max="16156" width="4.7109375" style="994" customWidth="1"/>
    <col min="16157" max="16384" width="9.140625" style="994"/>
  </cols>
  <sheetData>
    <row r="1" spans="1:34" ht="13.5" hidden="1" thickBot="1" x14ac:dyDescent="0.25">
      <c r="A1" s="993" t="s">
        <v>1108</v>
      </c>
      <c r="B1" s="993"/>
      <c r="C1" s="993"/>
      <c r="D1" s="993"/>
      <c r="E1" s="993"/>
      <c r="F1" s="993"/>
      <c r="G1" s="993"/>
      <c r="H1" s="993"/>
      <c r="I1" s="993"/>
      <c r="J1" s="993"/>
      <c r="K1" s="993"/>
      <c r="L1" s="993"/>
      <c r="M1" s="993"/>
      <c r="N1" s="993"/>
      <c r="O1" s="993"/>
      <c r="P1" s="993"/>
      <c r="Q1" s="993"/>
      <c r="R1" s="993"/>
      <c r="S1" s="993"/>
      <c r="T1" s="993"/>
      <c r="U1" s="993"/>
      <c r="V1" s="993"/>
      <c r="W1" s="993"/>
      <c r="X1" s="993"/>
      <c r="Y1" s="993"/>
      <c r="Z1" s="993"/>
      <c r="AA1" s="993"/>
      <c r="AB1" s="993"/>
    </row>
    <row r="2" spans="1:34" ht="13.5" hidden="1" thickBot="1" x14ac:dyDescent="0.25">
      <c r="A2" s="1330" t="s">
        <v>1109</v>
      </c>
      <c r="B2" s="1333" t="s">
        <v>1110</v>
      </c>
      <c r="C2" s="1336" t="s">
        <v>1111</v>
      </c>
      <c r="D2" s="1337"/>
      <c r="E2" s="1337"/>
      <c r="F2" s="1337"/>
      <c r="G2" s="1337"/>
      <c r="H2" s="1337"/>
      <c r="I2" s="1337"/>
      <c r="J2" s="1337"/>
      <c r="K2" s="1337"/>
      <c r="L2" s="1337"/>
      <c r="M2" s="1337"/>
      <c r="N2" s="1337"/>
      <c r="O2" s="1337"/>
      <c r="P2" s="1337"/>
      <c r="Q2" s="1337"/>
      <c r="R2" s="1337"/>
      <c r="S2" s="1337"/>
      <c r="T2" s="1337"/>
      <c r="U2" s="1337"/>
      <c r="V2" s="1337"/>
      <c r="W2" s="1337"/>
      <c r="X2" s="1337"/>
      <c r="Y2" s="1337"/>
      <c r="Z2" s="1337"/>
      <c r="AA2" s="1337"/>
      <c r="AB2" s="1338"/>
    </row>
    <row r="3" spans="1:34" ht="49.5" hidden="1" customHeight="1" x14ac:dyDescent="0.2">
      <c r="A3" s="1331"/>
      <c r="B3" s="1334"/>
      <c r="C3" s="1339" t="s">
        <v>1112</v>
      </c>
      <c r="D3" s="1341" t="s">
        <v>1113</v>
      </c>
      <c r="E3" s="1341" t="s">
        <v>1114</v>
      </c>
      <c r="F3" s="1343" t="s">
        <v>1115</v>
      </c>
      <c r="G3" s="1341" t="s">
        <v>1116</v>
      </c>
      <c r="H3" s="1345" t="s">
        <v>1117</v>
      </c>
      <c r="I3" s="1339"/>
      <c r="J3" s="1341" t="s">
        <v>1118</v>
      </c>
      <c r="K3" s="1349" t="s">
        <v>1119</v>
      </c>
      <c r="L3" s="1349"/>
      <c r="M3" s="1341" t="s">
        <v>1120</v>
      </c>
      <c r="N3" s="1341" t="s">
        <v>1121</v>
      </c>
      <c r="O3" s="1341" t="s">
        <v>1122</v>
      </c>
      <c r="P3" s="1349" t="s">
        <v>1123</v>
      </c>
      <c r="Q3" s="1349"/>
      <c r="R3" s="1341" t="s">
        <v>1124</v>
      </c>
      <c r="S3" s="1347" t="s">
        <v>1125</v>
      </c>
      <c r="T3" s="1348"/>
      <c r="U3" s="1347" t="s">
        <v>1126</v>
      </c>
      <c r="V3" s="1348"/>
      <c r="W3" s="1341" t="s">
        <v>1127</v>
      </c>
      <c r="X3" s="1341" t="s">
        <v>1128</v>
      </c>
      <c r="Y3" s="1341" t="s">
        <v>1129</v>
      </c>
      <c r="Z3" s="1341" t="s">
        <v>1130</v>
      </c>
      <c r="AA3" s="1345" t="s">
        <v>1131</v>
      </c>
      <c r="AB3" s="1351" t="s">
        <v>1132</v>
      </c>
    </row>
    <row r="4" spans="1:34" ht="88.5" hidden="1" customHeight="1" x14ac:dyDescent="0.2">
      <c r="A4" s="1331"/>
      <c r="B4" s="1335"/>
      <c r="C4" s="1340"/>
      <c r="D4" s="1342"/>
      <c r="E4" s="1342"/>
      <c r="F4" s="1344"/>
      <c r="G4" s="1342"/>
      <c r="H4" s="995" t="s">
        <v>1133</v>
      </c>
      <c r="I4" s="995" t="s">
        <v>1134</v>
      </c>
      <c r="J4" s="1342"/>
      <c r="K4" s="995" t="s">
        <v>1135</v>
      </c>
      <c r="L4" s="995" t="s">
        <v>1136</v>
      </c>
      <c r="M4" s="1342"/>
      <c r="N4" s="1342"/>
      <c r="O4" s="1342"/>
      <c r="P4" s="995" t="s">
        <v>1137</v>
      </c>
      <c r="Q4" s="995" t="s">
        <v>1138</v>
      </c>
      <c r="R4" s="1342"/>
      <c r="S4" s="995" t="s">
        <v>1139</v>
      </c>
      <c r="T4" s="995" t="s">
        <v>1140</v>
      </c>
      <c r="U4" s="995" t="s">
        <v>1141</v>
      </c>
      <c r="V4" s="995" t="s">
        <v>1142</v>
      </c>
      <c r="W4" s="1342"/>
      <c r="X4" s="1342"/>
      <c r="Y4" s="1342"/>
      <c r="Z4" s="1342"/>
      <c r="AA4" s="1350"/>
      <c r="AB4" s="1352"/>
    </row>
    <row r="5" spans="1:34" ht="13.5" hidden="1" thickBot="1" x14ac:dyDescent="0.25">
      <c r="A5" s="1332"/>
      <c r="B5" s="996">
        <v>2</v>
      </c>
      <c r="C5" s="997">
        <v>3</v>
      </c>
      <c r="D5" s="998">
        <v>4</v>
      </c>
      <c r="E5" s="998">
        <v>5</v>
      </c>
      <c r="F5" s="998">
        <v>6</v>
      </c>
      <c r="G5" s="998">
        <v>7</v>
      </c>
      <c r="H5" s="998">
        <v>8</v>
      </c>
      <c r="I5" s="998">
        <v>9</v>
      </c>
      <c r="J5" s="998">
        <v>10</v>
      </c>
      <c r="K5" s="998">
        <v>11</v>
      </c>
      <c r="L5" s="998">
        <v>12</v>
      </c>
      <c r="M5" s="998">
        <v>13</v>
      </c>
      <c r="N5" s="998">
        <v>14</v>
      </c>
      <c r="O5" s="998">
        <v>15</v>
      </c>
      <c r="P5" s="998">
        <v>16</v>
      </c>
      <c r="Q5" s="998">
        <v>17</v>
      </c>
      <c r="R5" s="998">
        <v>18</v>
      </c>
      <c r="S5" s="998">
        <v>19</v>
      </c>
      <c r="T5" s="998">
        <v>20</v>
      </c>
      <c r="U5" s="998">
        <v>21</v>
      </c>
      <c r="V5" s="998">
        <v>22</v>
      </c>
      <c r="W5" s="998">
        <v>23</v>
      </c>
      <c r="X5" s="998">
        <v>24</v>
      </c>
      <c r="Y5" s="998">
        <v>25</v>
      </c>
      <c r="Z5" s="998">
        <v>26</v>
      </c>
      <c r="AA5" s="998">
        <v>27</v>
      </c>
      <c r="AB5" s="999">
        <v>28</v>
      </c>
      <c r="AC5" s="1000"/>
      <c r="AD5" s="1001"/>
      <c r="AE5" s="1001"/>
      <c r="AF5" s="1001"/>
      <c r="AG5" s="1001"/>
      <c r="AH5" s="1001"/>
    </row>
    <row r="6" spans="1:34" ht="15" hidden="1" customHeight="1" x14ac:dyDescent="0.2">
      <c r="A6" s="1002" t="s">
        <v>501</v>
      </c>
      <c r="B6" s="1003">
        <f t="shared" ref="B6:B11" si="0">SUM(C6:AA6)</f>
        <v>40959</v>
      </c>
      <c r="C6" s="1004">
        <v>14</v>
      </c>
      <c r="D6" s="1005">
        <v>123</v>
      </c>
      <c r="E6" s="1005">
        <v>3885</v>
      </c>
      <c r="F6" s="1006" t="s">
        <v>1080</v>
      </c>
      <c r="G6" s="1005">
        <v>55</v>
      </c>
      <c r="H6" s="1353">
        <v>949</v>
      </c>
      <c r="I6" s="1353"/>
      <c r="J6" s="1005">
        <v>191</v>
      </c>
      <c r="K6" s="1005">
        <v>10360</v>
      </c>
      <c r="L6" s="1005">
        <v>15639</v>
      </c>
      <c r="M6" s="1005">
        <v>556</v>
      </c>
      <c r="N6" s="1005">
        <v>25</v>
      </c>
      <c r="O6" s="1005">
        <v>23</v>
      </c>
      <c r="P6" s="1005">
        <v>3693</v>
      </c>
      <c r="Q6" s="1005">
        <v>100</v>
      </c>
      <c r="R6" s="1005">
        <v>6</v>
      </c>
      <c r="S6" s="1353">
        <v>557</v>
      </c>
      <c r="T6" s="1353"/>
      <c r="U6" s="1353">
        <v>2064</v>
      </c>
      <c r="V6" s="1353"/>
      <c r="W6" s="1005">
        <v>302</v>
      </c>
      <c r="X6" s="1005">
        <v>11</v>
      </c>
      <c r="Y6" s="1005">
        <v>752</v>
      </c>
      <c r="Z6" s="1005">
        <v>1028</v>
      </c>
      <c r="AA6" s="1005">
        <v>626</v>
      </c>
      <c r="AB6" s="1007">
        <v>8502</v>
      </c>
      <c r="AC6" s="1008"/>
      <c r="AD6" s="1001"/>
      <c r="AE6" s="1001"/>
      <c r="AF6" s="1001"/>
      <c r="AG6" s="1001"/>
      <c r="AH6" s="1001"/>
    </row>
    <row r="7" spans="1:34" ht="15" hidden="1" customHeight="1" x14ac:dyDescent="0.2">
      <c r="A7" s="1009" t="s">
        <v>502</v>
      </c>
      <c r="B7" s="1010">
        <f t="shared" si="0"/>
        <v>37795</v>
      </c>
      <c r="C7" s="1011">
        <v>9</v>
      </c>
      <c r="D7" s="1012">
        <v>148</v>
      </c>
      <c r="E7" s="1012">
        <v>3900</v>
      </c>
      <c r="F7" s="1013" t="s">
        <v>1080</v>
      </c>
      <c r="G7" s="1012">
        <v>51</v>
      </c>
      <c r="H7" s="1346">
        <v>653</v>
      </c>
      <c r="I7" s="1346"/>
      <c r="J7" s="1012">
        <v>307</v>
      </c>
      <c r="K7" s="1012">
        <v>10112</v>
      </c>
      <c r="L7" s="1012">
        <v>14821</v>
      </c>
      <c r="M7" s="1012">
        <v>444</v>
      </c>
      <c r="N7" s="1012">
        <v>13</v>
      </c>
      <c r="O7" s="1012">
        <v>16</v>
      </c>
      <c r="P7" s="1012">
        <v>3158</v>
      </c>
      <c r="Q7" s="1012">
        <v>83</v>
      </c>
      <c r="R7" s="1012">
        <v>2</v>
      </c>
      <c r="S7" s="1346">
        <v>576</v>
      </c>
      <c r="T7" s="1346"/>
      <c r="U7" s="1346">
        <v>1050</v>
      </c>
      <c r="V7" s="1346"/>
      <c r="W7" s="1012">
        <v>221</v>
      </c>
      <c r="X7" s="1012">
        <v>17</v>
      </c>
      <c r="Y7" s="1012">
        <v>712</v>
      </c>
      <c r="Z7" s="1012">
        <v>1047</v>
      </c>
      <c r="AA7" s="1012">
        <v>455</v>
      </c>
      <c r="AB7" s="1014">
        <v>7088</v>
      </c>
    </row>
    <row r="8" spans="1:34" ht="15" hidden="1" customHeight="1" x14ac:dyDescent="0.2">
      <c r="A8" s="1009" t="s">
        <v>503</v>
      </c>
      <c r="B8" s="1010">
        <f t="shared" si="0"/>
        <v>34784</v>
      </c>
      <c r="C8" s="1011">
        <v>15</v>
      </c>
      <c r="D8" s="1012">
        <v>87</v>
      </c>
      <c r="E8" s="1012">
        <v>3841</v>
      </c>
      <c r="F8" s="1012">
        <v>18</v>
      </c>
      <c r="G8" s="1012">
        <v>27</v>
      </c>
      <c r="H8" s="1012">
        <v>323</v>
      </c>
      <c r="I8" s="1012">
        <v>465</v>
      </c>
      <c r="J8" s="1012">
        <v>336</v>
      </c>
      <c r="K8" s="1012">
        <v>8567</v>
      </c>
      <c r="L8" s="1012">
        <v>13560</v>
      </c>
      <c r="M8" s="1012">
        <v>470</v>
      </c>
      <c r="N8" s="1012">
        <v>10</v>
      </c>
      <c r="O8" s="1012">
        <v>30</v>
      </c>
      <c r="P8" s="1012">
        <v>3221</v>
      </c>
      <c r="Q8" s="1012">
        <v>92</v>
      </c>
      <c r="R8" s="1012">
        <v>28</v>
      </c>
      <c r="S8" s="1012">
        <v>514</v>
      </c>
      <c r="T8" s="1012">
        <v>45</v>
      </c>
      <c r="U8" s="1012">
        <v>701</v>
      </c>
      <c r="V8" s="1012">
        <v>85</v>
      </c>
      <c r="W8" s="1012">
        <v>219</v>
      </c>
      <c r="X8" s="1012">
        <v>16</v>
      </c>
      <c r="Y8" s="1012">
        <v>836</v>
      </c>
      <c r="Z8" s="1012">
        <v>1015</v>
      </c>
      <c r="AA8" s="1012">
        <v>263</v>
      </c>
      <c r="AB8" s="1014">
        <v>6131</v>
      </c>
    </row>
    <row r="9" spans="1:34" ht="15" hidden="1" customHeight="1" x14ac:dyDescent="0.2">
      <c r="A9" s="1015" t="s">
        <v>504</v>
      </c>
      <c r="B9" s="1016">
        <f t="shared" si="0"/>
        <v>34071</v>
      </c>
      <c r="C9" s="1017">
        <v>11</v>
      </c>
      <c r="D9" s="1018">
        <v>112</v>
      </c>
      <c r="E9" s="1018">
        <v>4094</v>
      </c>
      <c r="F9" s="1018">
        <v>10</v>
      </c>
      <c r="G9" s="1018">
        <v>18</v>
      </c>
      <c r="H9" s="1018">
        <v>305</v>
      </c>
      <c r="I9" s="1018">
        <v>475</v>
      </c>
      <c r="J9" s="1018">
        <v>331</v>
      </c>
      <c r="K9" s="1018">
        <v>7943</v>
      </c>
      <c r="L9" s="1018">
        <v>13116</v>
      </c>
      <c r="M9" s="1018">
        <v>556</v>
      </c>
      <c r="N9" s="1018">
        <v>10</v>
      </c>
      <c r="O9" s="1018">
        <v>7</v>
      </c>
      <c r="P9" s="1018">
        <v>3072</v>
      </c>
      <c r="Q9" s="1018">
        <v>85</v>
      </c>
      <c r="R9" s="1018">
        <v>11</v>
      </c>
      <c r="S9" s="1018">
        <v>489</v>
      </c>
      <c r="T9" s="1018">
        <v>42</v>
      </c>
      <c r="U9" s="1018">
        <v>765</v>
      </c>
      <c r="V9" s="1018">
        <v>87</v>
      </c>
      <c r="W9" s="1018">
        <v>186</v>
      </c>
      <c r="X9" s="1018">
        <v>28</v>
      </c>
      <c r="Y9" s="1018">
        <v>946</v>
      </c>
      <c r="Z9" s="1018">
        <v>1068</v>
      </c>
      <c r="AA9" s="1018">
        <v>304</v>
      </c>
      <c r="AB9" s="1019">
        <v>4166</v>
      </c>
    </row>
    <row r="10" spans="1:34" ht="15" hidden="1" customHeight="1" x14ac:dyDescent="0.2">
      <c r="A10" s="1009" t="s">
        <v>505</v>
      </c>
      <c r="B10" s="1010">
        <f t="shared" si="0"/>
        <v>32183.200000000001</v>
      </c>
      <c r="C10" s="1011">
        <v>9</v>
      </c>
      <c r="D10" s="1012">
        <v>69</v>
      </c>
      <c r="E10" s="1012">
        <v>4280</v>
      </c>
      <c r="F10" s="1012">
        <v>28</v>
      </c>
      <c r="G10" s="1012">
        <v>20</v>
      </c>
      <c r="H10" s="1012">
        <v>385</v>
      </c>
      <c r="I10" s="1012">
        <v>522</v>
      </c>
      <c r="J10" s="1012">
        <v>225</v>
      </c>
      <c r="K10" s="1012">
        <v>7200</v>
      </c>
      <c r="L10" s="1012">
        <v>12267</v>
      </c>
      <c r="M10" s="1012">
        <v>580</v>
      </c>
      <c r="N10" s="1012">
        <v>7</v>
      </c>
      <c r="O10" s="1012">
        <v>34</v>
      </c>
      <c r="P10" s="1012">
        <v>2820</v>
      </c>
      <c r="Q10" s="1012">
        <v>106</v>
      </c>
      <c r="R10" s="1012">
        <v>7</v>
      </c>
      <c r="S10" s="1012">
        <v>502</v>
      </c>
      <c r="T10" s="1012">
        <v>46</v>
      </c>
      <c r="U10" s="1012">
        <v>531</v>
      </c>
      <c r="V10" s="1012">
        <v>61</v>
      </c>
      <c r="W10" s="1012">
        <v>212</v>
      </c>
      <c r="X10" s="1012">
        <v>13</v>
      </c>
      <c r="Y10" s="1012">
        <v>719</v>
      </c>
      <c r="Z10" s="1012">
        <v>1208.2</v>
      </c>
      <c r="AA10" s="1012">
        <v>332</v>
      </c>
      <c r="AB10" s="1014">
        <v>3160</v>
      </c>
    </row>
    <row r="11" spans="1:34" ht="15" hidden="1" customHeight="1" x14ac:dyDescent="0.2">
      <c r="A11" s="1009" t="s">
        <v>506</v>
      </c>
      <c r="B11" s="1010">
        <f t="shared" si="0"/>
        <v>32835</v>
      </c>
      <c r="C11" s="1011">
        <v>22</v>
      </c>
      <c r="D11" s="1012">
        <v>66</v>
      </c>
      <c r="E11" s="1012">
        <v>4759</v>
      </c>
      <c r="F11" s="1012">
        <v>51</v>
      </c>
      <c r="G11" s="1012">
        <v>42</v>
      </c>
      <c r="H11" s="1012">
        <v>411</v>
      </c>
      <c r="I11" s="1012">
        <v>444</v>
      </c>
      <c r="J11" s="1012">
        <v>159</v>
      </c>
      <c r="K11" s="1012">
        <v>7256</v>
      </c>
      <c r="L11" s="1012">
        <v>12182</v>
      </c>
      <c r="M11" s="1012">
        <v>567</v>
      </c>
      <c r="N11" s="1012">
        <v>72</v>
      </c>
      <c r="O11" s="1012">
        <v>43</v>
      </c>
      <c r="P11" s="1012">
        <v>3111</v>
      </c>
      <c r="Q11" s="1012">
        <v>78</v>
      </c>
      <c r="R11" s="1012">
        <v>9</v>
      </c>
      <c r="S11" s="1012">
        <v>637</v>
      </c>
      <c r="T11" s="1012">
        <v>43</v>
      </c>
      <c r="U11" s="1012">
        <v>516</v>
      </c>
      <c r="V11" s="1012">
        <v>39</v>
      </c>
      <c r="W11" s="1012">
        <v>198</v>
      </c>
      <c r="X11" s="1012">
        <v>11</v>
      </c>
      <c r="Y11" s="1012">
        <v>571</v>
      </c>
      <c r="Z11" s="1012">
        <v>1187</v>
      </c>
      <c r="AA11" s="1012">
        <v>361</v>
      </c>
      <c r="AB11" s="1014">
        <v>2640</v>
      </c>
      <c r="AD11" s="1020"/>
    </row>
    <row r="12" spans="1:34" ht="15" hidden="1" customHeight="1" x14ac:dyDescent="0.2">
      <c r="A12" s="1021" t="s">
        <v>507</v>
      </c>
      <c r="B12" s="1022">
        <v>28462</v>
      </c>
      <c r="C12" s="1023">
        <v>8</v>
      </c>
      <c r="D12" s="1024">
        <v>90</v>
      </c>
      <c r="E12" s="1024">
        <v>4686</v>
      </c>
      <c r="F12" s="1024">
        <v>4</v>
      </c>
      <c r="G12" s="1024">
        <v>16</v>
      </c>
      <c r="H12" s="1024">
        <v>223</v>
      </c>
      <c r="I12" s="1024">
        <v>305</v>
      </c>
      <c r="J12" s="1024">
        <v>170</v>
      </c>
      <c r="K12" s="1024">
        <v>6708</v>
      </c>
      <c r="L12" s="1024">
        <v>9911</v>
      </c>
      <c r="M12" s="1024">
        <v>469</v>
      </c>
      <c r="N12" s="1024">
        <v>7</v>
      </c>
      <c r="O12" s="1024">
        <v>86</v>
      </c>
      <c r="P12" s="1024">
        <v>2476</v>
      </c>
      <c r="Q12" s="1024">
        <v>71</v>
      </c>
      <c r="R12" s="1024">
        <v>18</v>
      </c>
      <c r="S12" s="1024">
        <v>510</v>
      </c>
      <c r="T12" s="1024">
        <v>46</v>
      </c>
      <c r="U12" s="1024">
        <v>871</v>
      </c>
      <c r="V12" s="1024">
        <v>14</v>
      </c>
      <c r="W12" s="1024">
        <v>183</v>
      </c>
      <c r="X12" s="1024">
        <v>10</v>
      </c>
      <c r="Y12" s="1024">
        <v>257</v>
      </c>
      <c r="Z12" s="1024">
        <v>1035</v>
      </c>
      <c r="AA12" s="1024">
        <v>288</v>
      </c>
      <c r="AB12" s="1025">
        <v>347</v>
      </c>
      <c r="AD12" s="1020"/>
    </row>
    <row r="13" spans="1:34" ht="15" hidden="1" customHeight="1" x14ac:dyDescent="0.2">
      <c r="A13" s="1021" t="s">
        <v>508</v>
      </c>
      <c r="B13" s="1022">
        <v>27902</v>
      </c>
      <c r="C13" s="1023">
        <v>6</v>
      </c>
      <c r="D13" s="1024">
        <v>105</v>
      </c>
      <c r="E13" s="1024">
        <v>4592</v>
      </c>
      <c r="F13" s="1024">
        <v>10</v>
      </c>
      <c r="G13" s="1024">
        <v>16</v>
      </c>
      <c r="H13" s="1024">
        <v>238</v>
      </c>
      <c r="I13" s="1024">
        <v>407</v>
      </c>
      <c r="J13" s="1024">
        <v>199</v>
      </c>
      <c r="K13" s="1024">
        <v>6407</v>
      </c>
      <c r="L13" s="1024">
        <v>9787</v>
      </c>
      <c r="M13" s="1024">
        <v>414</v>
      </c>
      <c r="N13" s="1024">
        <v>6</v>
      </c>
      <c r="O13" s="1024">
        <v>8</v>
      </c>
      <c r="P13" s="1024">
        <v>2540</v>
      </c>
      <c r="Q13" s="1024">
        <v>97</v>
      </c>
      <c r="R13" s="1024">
        <v>4</v>
      </c>
      <c r="S13" s="1024">
        <v>448</v>
      </c>
      <c r="T13" s="1024">
        <v>40</v>
      </c>
      <c r="U13" s="1024">
        <v>613</v>
      </c>
      <c r="V13" s="1024">
        <v>18</v>
      </c>
      <c r="W13" s="1024">
        <v>159</v>
      </c>
      <c r="X13" s="1024">
        <v>14</v>
      </c>
      <c r="Y13" s="1024">
        <v>287</v>
      </c>
      <c r="Z13" s="1024">
        <v>1136</v>
      </c>
      <c r="AA13" s="1024">
        <v>351</v>
      </c>
      <c r="AB13" s="1025">
        <v>173</v>
      </c>
      <c r="AD13" s="1020"/>
    </row>
    <row r="14" spans="1:34" ht="15" hidden="1" customHeight="1" x14ac:dyDescent="0.2">
      <c r="A14" s="1021" t="s">
        <v>509</v>
      </c>
      <c r="B14" s="1022">
        <v>25200</v>
      </c>
      <c r="C14" s="1023">
        <v>5</v>
      </c>
      <c r="D14" s="1024">
        <v>68</v>
      </c>
      <c r="E14" s="1024">
        <v>3673</v>
      </c>
      <c r="F14" s="1024">
        <v>12</v>
      </c>
      <c r="G14" s="1024">
        <v>22</v>
      </c>
      <c r="H14" s="1024">
        <v>469</v>
      </c>
      <c r="I14" s="1024">
        <v>453</v>
      </c>
      <c r="J14" s="1024">
        <v>180</v>
      </c>
      <c r="K14" s="1024">
        <v>5647</v>
      </c>
      <c r="L14" s="1024">
        <v>8551</v>
      </c>
      <c r="M14" s="1024">
        <v>445</v>
      </c>
      <c r="N14" s="1024">
        <v>10</v>
      </c>
      <c r="O14" s="1024">
        <v>8</v>
      </c>
      <c r="P14" s="1024">
        <v>2321</v>
      </c>
      <c r="Q14" s="1024">
        <v>87</v>
      </c>
      <c r="R14" s="1024">
        <v>2</v>
      </c>
      <c r="S14" s="1024">
        <v>417</v>
      </c>
      <c r="T14" s="1024">
        <v>60</v>
      </c>
      <c r="U14" s="1024">
        <v>730</v>
      </c>
      <c r="V14" s="1024">
        <v>18</v>
      </c>
      <c r="W14" s="1024">
        <v>89</v>
      </c>
      <c r="X14" s="1024">
        <v>177</v>
      </c>
      <c r="Y14" s="1024">
        <v>230</v>
      </c>
      <c r="Z14" s="1024">
        <v>1144</v>
      </c>
      <c r="AA14" s="1024">
        <v>382</v>
      </c>
      <c r="AB14" s="1025">
        <v>93</v>
      </c>
      <c r="AD14" s="1020"/>
    </row>
    <row r="15" spans="1:34" ht="15" hidden="1" customHeight="1" x14ac:dyDescent="0.2">
      <c r="A15" s="1026" t="s">
        <v>510</v>
      </c>
      <c r="B15" s="1027">
        <v>25285</v>
      </c>
      <c r="C15" s="1028">
        <v>10</v>
      </c>
      <c r="D15" s="1029">
        <v>72</v>
      </c>
      <c r="E15" s="1029">
        <v>3452</v>
      </c>
      <c r="F15" s="1029">
        <v>12</v>
      </c>
      <c r="G15" s="1029">
        <v>15</v>
      </c>
      <c r="H15" s="1029">
        <v>617</v>
      </c>
      <c r="I15" s="1029">
        <v>342</v>
      </c>
      <c r="J15" s="1029">
        <v>190</v>
      </c>
      <c r="K15" s="1029">
        <v>5561</v>
      </c>
      <c r="L15" s="1029">
        <v>8583</v>
      </c>
      <c r="M15" s="1029">
        <v>528</v>
      </c>
      <c r="N15" s="1029">
        <v>8</v>
      </c>
      <c r="O15" s="1029">
        <v>3</v>
      </c>
      <c r="P15" s="1029">
        <v>2675</v>
      </c>
      <c r="Q15" s="1029">
        <v>49</v>
      </c>
      <c r="R15" s="1029">
        <v>7</v>
      </c>
      <c r="S15" s="1029">
        <v>470</v>
      </c>
      <c r="T15" s="1029">
        <v>47</v>
      </c>
      <c r="U15" s="1029">
        <v>940</v>
      </c>
      <c r="V15" s="1029">
        <v>10</v>
      </c>
      <c r="W15" s="1029">
        <v>76</v>
      </c>
      <c r="X15" s="1029">
        <v>5</v>
      </c>
      <c r="Y15" s="1029">
        <v>201</v>
      </c>
      <c r="Z15" s="1029">
        <v>1138</v>
      </c>
      <c r="AA15" s="1029">
        <v>274</v>
      </c>
      <c r="AB15" s="1030">
        <v>231</v>
      </c>
      <c r="AD15" s="1020"/>
    </row>
    <row r="16" spans="1:34" ht="15" hidden="1" customHeight="1" x14ac:dyDescent="0.2">
      <c r="A16" s="1031" t="s">
        <v>511</v>
      </c>
      <c r="B16" s="1032">
        <v>24275</v>
      </c>
      <c r="C16" s="1033">
        <v>5</v>
      </c>
      <c r="D16" s="1034">
        <v>85</v>
      </c>
      <c r="E16" s="1034">
        <v>3032</v>
      </c>
      <c r="F16" s="1034">
        <v>13</v>
      </c>
      <c r="G16" s="1034">
        <v>4</v>
      </c>
      <c r="H16" s="1034">
        <v>384</v>
      </c>
      <c r="I16" s="1034">
        <v>464</v>
      </c>
      <c r="J16" s="1034">
        <v>289</v>
      </c>
      <c r="K16" s="1034">
        <v>5524</v>
      </c>
      <c r="L16" s="1034">
        <v>7928</v>
      </c>
      <c r="M16" s="1034">
        <v>513</v>
      </c>
      <c r="N16" s="1034">
        <v>2</v>
      </c>
      <c r="O16" s="1034">
        <v>13</v>
      </c>
      <c r="P16" s="1034">
        <v>2514</v>
      </c>
      <c r="Q16" s="1034">
        <v>63</v>
      </c>
      <c r="R16" s="1034">
        <v>6</v>
      </c>
      <c r="S16" s="1034">
        <v>459</v>
      </c>
      <c r="T16" s="1034">
        <v>31</v>
      </c>
      <c r="U16" s="1034">
        <v>1137</v>
      </c>
      <c r="V16" s="1034">
        <v>16</v>
      </c>
      <c r="W16" s="1034">
        <v>96</v>
      </c>
      <c r="X16" s="1034">
        <v>11</v>
      </c>
      <c r="Y16" s="1034">
        <v>171</v>
      </c>
      <c r="Z16" s="1034">
        <v>1277</v>
      </c>
      <c r="AA16" s="1034">
        <v>238</v>
      </c>
      <c r="AB16" s="1035">
        <v>475</v>
      </c>
      <c r="AD16" s="1020"/>
    </row>
    <row r="17" spans="1:30" ht="15" hidden="1" customHeight="1" x14ac:dyDescent="0.2">
      <c r="A17" s="1026" t="s">
        <v>3</v>
      </c>
      <c r="B17" s="1027">
        <v>22939</v>
      </c>
      <c r="C17" s="1028">
        <v>10</v>
      </c>
      <c r="D17" s="1029">
        <v>80</v>
      </c>
      <c r="E17" s="1029">
        <v>2760</v>
      </c>
      <c r="F17" s="1029">
        <v>12</v>
      </c>
      <c r="G17" s="1029">
        <v>9</v>
      </c>
      <c r="H17" s="1029">
        <v>568</v>
      </c>
      <c r="I17" s="1029">
        <v>659</v>
      </c>
      <c r="J17" s="1029">
        <v>263</v>
      </c>
      <c r="K17" s="1029">
        <v>4715</v>
      </c>
      <c r="L17" s="1029">
        <v>7330</v>
      </c>
      <c r="M17" s="1029">
        <v>360</v>
      </c>
      <c r="N17" s="1029">
        <v>7</v>
      </c>
      <c r="O17" s="1029">
        <v>11</v>
      </c>
      <c r="P17" s="1029">
        <v>2488</v>
      </c>
      <c r="Q17" s="1029">
        <v>58</v>
      </c>
      <c r="R17" s="1029">
        <v>4</v>
      </c>
      <c r="S17" s="1029">
        <v>379</v>
      </c>
      <c r="T17" s="1029">
        <v>40</v>
      </c>
      <c r="U17" s="1029">
        <v>1302</v>
      </c>
      <c r="V17" s="1029">
        <v>23</v>
      </c>
      <c r="W17" s="1029">
        <v>74</v>
      </c>
      <c r="X17" s="1029">
        <v>28</v>
      </c>
      <c r="Y17" s="1029">
        <v>154</v>
      </c>
      <c r="Z17" s="1029">
        <v>1326</v>
      </c>
      <c r="AA17" s="1029">
        <v>279</v>
      </c>
      <c r="AB17" s="1030">
        <v>552</v>
      </c>
      <c r="AD17" s="1020"/>
    </row>
    <row r="18" spans="1:30" s="4" customFormat="1" ht="15" hidden="1" customHeight="1" x14ac:dyDescent="0.2">
      <c r="A18" s="1021" t="s">
        <v>4</v>
      </c>
      <c r="B18" s="1022">
        <v>22226</v>
      </c>
      <c r="C18" s="1023">
        <v>9</v>
      </c>
      <c r="D18" s="1024">
        <v>57</v>
      </c>
      <c r="E18" s="1024">
        <v>2683</v>
      </c>
      <c r="F18" s="1024">
        <v>4</v>
      </c>
      <c r="G18" s="1024">
        <v>4</v>
      </c>
      <c r="H18" s="1024">
        <v>523</v>
      </c>
      <c r="I18" s="1024">
        <v>759</v>
      </c>
      <c r="J18" s="1024">
        <v>170</v>
      </c>
      <c r="K18" s="1024">
        <v>4407</v>
      </c>
      <c r="L18" s="1024">
        <v>6681</v>
      </c>
      <c r="M18" s="1024">
        <v>363</v>
      </c>
      <c r="N18" s="1024">
        <v>1</v>
      </c>
      <c r="O18" s="1024">
        <v>15</v>
      </c>
      <c r="P18" s="1024">
        <v>2153</v>
      </c>
      <c r="Q18" s="1024">
        <v>68</v>
      </c>
      <c r="R18" s="1024">
        <v>4</v>
      </c>
      <c r="S18" s="1024">
        <v>301</v>
      </c>
      <c r="T18" s="1024">
        <v>33</v>
      </c>
      <c r="U18" s="1024">
        <v>2096</v>
      </c>
      <c r="V18" s="1024">
        <v>22</v>
      </c>
      <c r="W18" s="1024">
        <v>58</v>
      </c>
      <c r="X18" s="1024">
        <v>34</v>
      </c>
      <c r="Y18" s="1024">
        <v>177</v>
      </c>
      <c r="Z18" s="1024">
        <v>1372</v>
      </c>
      <c r="AA18" s="1024">
        <v>232</v>
      </c>
      <c r="AB18" s="1025">
        <v>904</v>
      </c>
      <c r="AC18" s="356"/>
    </row>
    <row r="19" spans="1:30" s="4" customFormat="1" ht="15" hidden="1" customHeight="1" x14ac:dyDescent="0.2">
      <c r="A19" s="1036" t="s">
        <v>5</v>
      </c>
      <c r="B19" s="1037">
        <v>22444</v>
      </c>
      <c r="C19" s="1038">
        <v>5</v>
      </c>
      <c r="D19" s="1039">
        <v>42</v>
      </c>
      <c r="E19" s="1039">
        <v>2699</v>
      </c>
      <c r="F19" s="1039">
        <v>3</v>
      </c>
      <c r="G19" s="1039">
        <v>2</v>
      </c>
      <c r="H19" s="1039">
        <v>501</v>
      </c>
      <c r="I19" s="1039">
        <v>728</v>
      </c>
      <c r="J19" s="1039">
        <v>72</v>
      </c>
      <c r="K19" s="1039">
        <v>3845</v>
      </c>
      <c r="L19" s="1039">
        <v>6468</v>
      </c>
      <c r="M19" s="1039">
        <v>398</v>
      </c>
      <c r="N19" s="1039">
        <v>5</v>
      </c>
      <c r="O19" s="1039">
        <v>11</v>
      </c>
      <c r="P19" s="1039">
        <v>2091</v>
      </c>
      <c r="Q19" s="1039">
        <v>63</v>
      </c>
      <c r="R19" s="1039">
        <v>4</v>
      </c>
      <c r="S19" s="1039">
        <v>302</v>
      </c>
      <c r="T19" s="1039">
        <v>29</v>
      </c>
      <c r="U19" s="1039">
        <v>3009</v>
      </c>
      <c r="V19" s="1039">
        <v>17</v>
      </c>
      <c r="W19" s="1039">
        <v>46</v>
      </c>
      <c r="X19" s="1039">
        <v>255</v>
      </c>
      <c r="Y19" s="1039">
        <v>164</v>
      </c>
      <c r="Z19" s="1039">
        <v>1454</v>
      </c>
      <c r="AA19" s="1039">
        <v>231</v>
      </c>
      <c r="AB19" s="1040">
        <v>1171</v>
      </c>
    </row>
    <row r="20" spans="1:30" ht="15" hidden="1" customHeight="1" x14ac:dyDescent="0.2">
      <c r="A20" s="1041" t="s">
        <v>6</v>
      </c>
      <c r="B20" s="1027">
        <v>20302</v>
      </c>
      <c r="C20" s="1042">
        <v>6</v>
      </c>
      <c r="D20" s="1043">
        <v>73</v>
      </c>
      <c r="E20" s="1043">
        <v>2431</v>
      </c>
      <c r="F20" s="1043">
        <v>5</v>
      </c>
      <c r="G20" s="1043">
        <v>2</v>
      </c>
      <c r="H20" s="1043">
        <v>381</v>
      </c>
      <c r="I20" s="1043">
        <v>714</v>
      </c>
      <c r="J20" s="1043">
        <v>32</v>
      </c>
      <c r="K20" s="1043">
        <v>3570</v>
      </c>
      <c r="L20" s="1043">
        <v>5821</v>
      </c>
      <c r="M20" s="1043">
        <v>336</v>
      </c>
      <c r="N20" s="1043">
        <v>4</v>
      </c>
      <c r="O20" s="1043">
        <v>3</v>
      </c>
      <c r="P20" s="1043">
        <v>2025</v>
      </c>
      <c r="Q20" s="1043">
        <v>78</v>
      </c>
      <c r="R20" s="1043">
        <v>3</v>
      </c>
      <c r="S20" s="1043">
        <v>258</v>
      </c>
      <c r="T20" s="1043">
        <v>19</v>
      </c>
      <c r="U20" s="1043">
        <v>2563</v>
      </c>
      <c r="V20" s="1043">
        <v>57</v>
      </c>
      <c r="W20" s="1043">
        <v>41</v>
      </c>
      <c r="X20" s="1043">
        <v>79</v>
      </c>
      <c r="Y20" s="1043">
        <v>130</v>
      </c>
      <c r="Z20" s="1043">
        <v>1509</v>
      </c>
      <c r="AA20" s="1044">
        <v>162</v>
      </c>
      <c r="AB20" s="1045">
        <v>968</v>
      </c>
    </row>
    <row r="21" spans="1:30" s="4" customFormat="1" ht="15" hidden="1" customHeight="1" x14ac:dyDescent="0.2">
      <c r="A21" s="1041" t="s">
        <v>7</v>
      </c>
      <c r="B21" s="1027">
        <v>18467</v>
      </c>
      <c r="C21" s="1042">
        <v>5</v>
      </c>
      <c r="D21" s="1043">
        <v>54</v>
      </c>
      <c r="E21" s="1043">
        <v>2378</v>
      </c>
      <c r="F21" s="1043"/>
      <c r="G21" s="1043">
        <v>1</v>
      </c>
      <c r="H21" s="1043">
        <v>470</v>
      </c>
      <c r="I21" s="1043">
        <v>553</v>
      </c>
      <c r="J21" s="1043">
        <v>34</v>
      </c>
      <c r="K21" s="1043">
        <v>3155</v>
      </c>
      <c r="L21" s="1043">
        <v>5181</v>
      </c>
      <c r="M21" s="1043">
        <v>314</v>
      </c>
      <c r="N21" s="1043">
        <v>16</v>
      </c>
      <c r="O21" s="1043">
        <v>10</v>
      </c>
      <c r="P21" s="1043">
        <v>1831</v>
      </c>
      <c r="Q21" s="1043">
        <v>60</v>
      </c>
      <c r="R21" s="1043">
        <v>6</v>
      </c>
      <c r="S21" s="1043">
        <v>228</v>
      </c>
      <c r="T21" s="1043">
        <v>38</v>
      </c>
      <c r="U21" s="1043">
        <v>2019</v>
      </c>
      <c r="V21" s="1043">
        <v>31</v>
      </c>
      <c r="W21" s="1043">
        <v>60</v>
      </c>
      <c r="X21" s="1043">
        <v>176</v>
      </c>
      <c r="Y21" s="1043">
        <v>122</v>
      </c>
      <c r="Z21" s="1043">
        <v>1499</v>
      </c>
      <c r="AA21" s="1044">
        <v>226</v>
      </c>
      <c r="AB21" s="1046">
        <v>983</v>
      </c>
    </row>
    <row r="22" spans="1:30" s="4" customFormat="1" ht="15" hidden="1" customHeight="1" x14ac:dyDescent="0.2">
      <c r="A22" s="1047" t="s">
        <v>8</v>
      </c>
      <c r="B22" s="1022">
        <v>17526</v>
      </c>
      <c r="C22" s="1048">
        <v>5</v>
      </c>
      <c r="D22" s="1049">
        <v>62</v>
      </c>
      <c r="E22" s="1049">
        <v>2449</v>
      </c>
      <c r="F22" s="1049"/>
      <c r="G22" s="1049"/>
      <c r="H22" s="1049">
        <v>314</v>
      </c>
      <c r="I22" s="1049">
        <v>466</v>
      </c>
      <c r="J22" s="1049">
        <v>6</v>
      </c>
      <c r="K22" s="1049">
        <v>2969</v>
      </c>
      <c r="L22" s="1049">
        <v>4763</v>
      </c>
      <c r="M22" s="1049">
        <v>298</v>
      </c>
      <c r="N22" s="1049">
        <v>14</v>
      </c>
      <c r="O22" s="1049">
        <v>10</v>
      </c>
      <c r="P22" s="1049">
        <v>1705</v>
      </c>
      <c r="Q22" s="1049">
        <v>47</v>
      </c>
      <c r="R22" s="1049">
        <v>3</v>
      </c>
      <c r="S22" s="1049">
        <v>196</v>
      </c>
      <c r="T22" s="1049">
        <v>21</v>
      </c>
      <c r="U22" s="1049">
        <v>2163</v>
      </c>
      <c r="V22" s="1049">
        <v>22</v>
      </c>
      <c r="W22" s="1049">
        <v>57</v>
      </c>
      <c r="X22" s="1049">
        <v>4</v>
      </c>
      <c r="Y22" s="1049">
        <v>94</v>
      </c>
      <c r="Z22" s="1049">
        <v>1654</v>
      </c>
      <c r="AA22" s="1050">
        <v>204</v>
      </c>
      <c r="AB22" s="1051">
        <v>689</v>
      </c>
    </row>
    <row r="23" spans="1:30" s="4" customFormat="1" ht="15" hidden="1" customHeight="1" x14ac:dyDescent="0.2">
      <c r="A23" s="1047" t="s">
        <v>9</v>
      </c>
      <c r="B23" s="1022">
        <v>15787</v>
      </c>
      <c r="C23" s="1048">
        <v>3</v>
      </c>
      <c r="D23" s="1049">
        <v>66</v>
      </c>
      <c r="E23" s="1049">
        <v>2297</v>
      </c>
      <c r="F23" s="1049">
        <v>1</v>
      </c>
      <c r="G23" s="1049">
        <v>8</v>
      </c>
      <c r="H23" s="1049">
        <v>347</v>
      </c>
      <c r="I23" s="1049">
        <v>358</v>
      </c>
      <c r="J23" s="1049">
        <v>10</v>
      </c>
      <c r="K23" s="1049">
        <v>2643</v>
      </c>
      <c r="L23" s="1049">
        <v>4379</v>
      </c>
      <c r="M23" s="1049">
        <v>227</v>
      </c>
      <c r="N23" s="1049">
        <v>16</v>
      </c>
      <c r="O23" s="1049">
        <v>15</v>
      </c>
      <c r="P23" s="1049">
        <v>1616</v>
      </c>
      <c r="Q23" s="1049">
        <v>44</v>
      </c>
      <c r="R23" s="1049">
        <v>2</v>
      </c>
      <c r="S23" s="1049">
        <v>170</v>
      </c>
      <c r="T23" s="1049">
        <v>13</v>
      </c>
      <c r="U23" s="1049">
        <v>1657</v>
      </c>
      <c r="V23" s="1049">
        <v>13</v>
      </c>
      <c r="W23" s="1049">
        <v>34</v>
      </c>
      <c r="X23" s="1049">
        <v>29</v>
      </c>
      <c r="Y23" s="1049">
        <v>86</v>
      </c>
      <c r="Z23" s="1049">
        <v>1503</v>
      </c>
      <c r="AA23" s="1050">
        <v>250</v>
      </c>
      <c r="AB23" s="1051">
        <v>479</v>
      </c>
    </row>
    <row r="24" spans="1:30" s="4" customFormat="1" ht="15" hidden="1" customHeight="1" x14ac:dyDescent="0.2">
      <c r="A24" s="1041" t="s">
        <v>10</v>
      </c>
      <c r="B24" s="1027">
        <v>17006</v>
      </c>
      <c r="C24" s="1042">
        <v>9</v>
      </c>
      <c r="D24" s="1043">
        <v>61</v>
      </c>
      <c r="E24" s="1043">
        <v>2062</v>
      </c>
      <c r="F24" s="1043">
        <v>5</v>
      </c>
      <c r="G24" s="1043">
        <v>2</v>
      </c>
      <c r="H24" s="1043">
        <v>350</v>
      </c>
      <c r="I24" s="1043">
        <v>253</v>
      </c>
      <c r="J24" s="1043">
        <v>10</v>
      </c>
      <c r="K24" s="1043">
        <v>2189</v>
      </c>
      <c r="L24" s="1043">
        <v>4645</v>
      </c>
      <c r="M24" s="1043">
        <v>256</v>
      </c>
      <c r="N24" s="1043">
        <v>5</v>
      </c>
      <c r="O24" s="1043">
        <v>59</v>
      </c>
      <c r="P24" s="1043">
        <v>1708</v>
      </c>
      <c r="Q24" s="1043">
        <v>53</v>
      </c>
      <c r="R24" s="1043">
        <v>1</v>
      </c>
      <c r="S24" s="1043">
        <v>124</v>
      </c>
      <c r="T24" s="1043">
        <v>7</v>
      </c>
      <c r="U24" s="1043">
        <v>3202</v>
      </c>
      <c r="V24" s="1043">
        <v>8</v>
      </c>
      <c r="W24" s="1043">
        <v>26</v>
      </c>
      <c r="X24" s="1043">
        <v>9</v>
      </c>
      <c r="Y24" s="1043">
        <v>74</v>
      </c>
      <c r="Z24" s="1043">
        <v>1640</v>
      </c>
      <c r="AA24" s="1044">
        <v>248</v>
      </c>
      <c r="AB24" s="1045">
        <v>308</v>
      </c>
    </row>
    <row r="25" spans="1:30" s="4" customFormat="1" ht="15" hidden="1" customHeight="1" x14ac:dyDescent="0.2">
      <c r="A25" s="1047" t="s">
        <v>11</v>
      </c>
      <c r="B25" s="1022">
        <v>17044</v>
      </c>
      <c r="C25" s="1048">
        <v>2</v>
      </c>
      <c r="D25" s="1049">
        <v>52</v>
      </c>
      <c r="E25" s="1049">
        <v>2082</v>
      </c>
      <c r="F25" s="1049">
        <v>1</v>
      </c>
      <c r="G25" s="1049">
        <v>1</v>
      </c>
      <c r="H25" s="1049">
        <v>364</v>
      </c>
      <c r="I25" s="1049">
        <v>277</v>
      </c>
      <c r="J25" s="1049">
        <v>16</v>
      </c>
      <c r="K25" s="1049">
        <v>2078</v>
      </c>
      <c r="L25" s="1049">
        <v>5022</v>
      </c>
      <c r="M25" s="1049">
        <v>262</v>
      </c>
      <c r="N25" s="1049">
        <v>10</v>
      </c>
      <c r="O25" s="1049">
        <v>19</v>
      </c>
      <c r="P25" s="1049">
        <v>1727</v>
      </c>
      <c r="Q25" s="1049">
        <v>46</v>
      </c>
      <c r="R25" s="1049">
        <v>1</v>
      </c>
      <c r="S25" s="1049">
        <v>86</v>
      </c>
      <c r="T25" s="1049">
        <v>14</v>
      </c>
      <c r="U25" s="1049">
        <v>3115</v>
      </c>
      <c r="V25" s="1049">
        <v>20</v>
      </c>
      <c r="W25" s="1049">
        <v>37</v>
      </c>
      <c r="X25" s="1049">
        <v>11</v>
      </c>
      <c r="Y25" s="1049">
        <v>73</v>
      </c>
      <c r="Z25" s="1049">
        <v>1513</v>
      </c>
      <c r="AA25" s="1049">
        <v>215</v>
      </c>
      <c r="AB25" s="1051">
        <v>355</v>
      </c>
    </row>
    <row r="26" spans="1:30" s="4" customFormat="1" ht="15" hidden="1" customHeight="1" thickBot="1" x14ac:dyDescent="0.25">
      <c r="A26" s="1052" t="s">
        <v>12</v>
      </c>
      <c r="B26" s="1053">
        <v>15059</v>
      </c>
      <c r="C26" s="1054">
        <v>5</v>
      </c>
      <c r="D26" s="1055">
        <v>34</v>
      </c>
      <c r="E26" s="1055">
        <v>2022</v>
      </c>
      <c r="F26" s="1055">
        <v>2</v>
      </c>
      <c r="G26" s="1055">
        <v>3</v>
      </c>
      <c r="H26" s="1055">
        <v>217</v>
      </c>
      <c r="I26" s="1055">
        <v>168</v>
      </c>
      <c r="J26" s="1055">
        <v>27</v>
      </c>
      <c r="K26" s="1055">
        <v>2124</v>
      </c>
      <c r="L26" s="1055">
        <v>4409</v>
      </c>
      <c r="M26" s="1055">
        <v>277</v>
      </c>
      <c r="N26" s="1055">
        <v>12</v>
      </c>
      <c r="O26" s="1055">
        <v>10</v>
      </c>
      <c r="P26" s="1055">
        <v>1742</v>
      </c>
      <c r="Q26" s="1055">
        <v>59</v>
      </c>
      <c r="R26" s="1055">
        <v>3</v>
      </c>
      <c r="S26" s="1055">
        <v>120</v>
      </c>
      <c r="T26" s="1055">
        <v>10</v>
      </c>
      <c r="U26" s="1055">
        <v>2038</v>
      </c>
      <c r="V26" s="1055">
        <v>3</v>
      </c>
      <c r="W26" s="1055">
        <v>38</v>
      </c>
      <c r="X26" s="1055">
        <v>20</v>
      </c>
      <c r="Y26" s="1055">
        <v>99</v>
      </c>
      <c r="Z26" s="1055">
        <v>1460</v>
      </c>
      <c r="AA26" s="1055">
        <v>157</v>
      </c>
      <c r="AB26" s="1056">
        <v>207</v>
      </c>
    </row>
    <row r="27" spans="1:30" s="4" customFormat="1" hidden="1" x14ac:dyDescent="0.2"/>
    <row r="28" spans="1:30" x14ac:dyDescent="0.2">
      <c r="A28" s="993" t="s">
        <v>1143</v>
      </c>
      <c r="B28" s="1057"/>
      <c r="C28" s="1057"/>
      <c r="D28" s="1057"/>
      <c r="E28" s="1057"/>
      <c r="F28" s="1057"/>
      <c r="G28" s="1057"/>
      <c r="H28" s="1057"/>
      <c r="I28" s="1057"/>
      <c r="J28" s="1057"/>
      <c r="K28" s="1057"/>
      <c r="L28" s="1057"/>
      <c r="M28" s="1057"/>
      <c r="N28" s="1057"/>
      <c r="O28" s="1057"/>
      <c r="P28" s="1057"/>
      <c r="Q28" s="1057"/>
      <c r="R28" s="1057"/>
      <c r="S28" s="1057"/>
      <c r="T28" s="1057"/>
      <c r="U28" s="1057"/>
      <c r="V28" s="1057"/>
      <c r="W28" s="1057"/>
      <c r="X28" s="1057"/>
      <c r="Y28" s="1057"/>
      <c r="Z28" s="1057"/>
      <c r="AA28" s="1057"/>
      <c r="AB28" s="1057"/>
    </row>
    <row r="29" spans="1:30" ht="13.5" thickBot="1" x14ac:dyDescent="0.25">
      <c r="A29" s="1058"/>
      <c r="B29" s="1059"/>
      <c r="C29" s="1060"/>
      <c r="D29" s="1060"/>
      <c r="E29" s="1060"/>
      <c r="F29" s="1060"/>
      <c r="G29" s="1060"/>
      <c r="H29" s="1060"/>
      <c r="I29" s="1060"/>
      <c r="J29" s="1060"/>
      <c r="K29" s="1060"/>
      <c r="L29" s="1060"/>
      <c r="M29" s="1060"/>
      <c r="N29" s="1060"/>
      <c r="O29" s="1060"/>
      <c r="P29" s="1060"/>
      <c r="Q29" s="1060"/>
      <c r="R29" s="1060"/>
      <c r="S29" s="1060"/>
      <c r="T29" s="1060"/>
      <c r="U29" s="1060"/>
      <c r="V29" s="1060"/>
      <c r="W29" s="1060"/>
      <c r="X29" s="1060"/>
      <c r="Y29" s="1060"/>
      <c r="Z29" s="1060"/>
      <c r="AA29" s="1060"/>
      <c r="AB29" s="1061"/>
    </row>
    <row r="30" spans="1:30" ht="13.5" customHeight="1" thickBot="1" x14ac:dyDescent="0.25">
      <c r="A30" s="1330" t="s">
        <v>1144</v>
      </c>
      <c r="B30" s="1356" t="s">
        <v>1145</v>
      </c>
      <c r="C30" s="1359" t="s">
        <v>1146</v>
      </c>
      <c r="D30" s="1360"/>
      <c r="E30" s="1360"/>
      <c r="F30" s="1360"/>
      <c r="G30" s="1360"/>
      <c r="H30" s="1360"/>
      <c r="I30" s="1360"/>
      <c r="J30" s="1360"/>
      <c r="K30" s="1360"/>
      <c r="L30" s="1360"/>
      <c r="M30" s="1360"/>
      <c r="N30" s="1360"/>
      <c r="O30" s="1360"/>
      <c r="P30" s="1360"/>
      <c r="Q30" s="1360"/>
      <c r="R30" s="1360"/>
      <c r="S30" s="1360"/>
      <c r="T30" s="1360"/>
      <c r="U30" s="1360"/>
      <c r="V30" s="1360"/>
      <c r="W30" s="1360"/>
      <c r="X30" s="1360"/>
      <c r="Y30" s="1360"/>
      <c r="Z30" s="1360"/>
      <c r="AA30" s="1360"/>
      <c r="AB30" s="1361"/>
    </row>
    <row r="31" spans="1:30" ht="49.5" customHeight="1" x14ac:dyDescent="0.2">
      <c r="A31" s="1331"/>
      <c r="B31" s="1357"/>
      <c r="C31" s="1362" t="s">
        <v>1147</v>
      </c>
      <c r="D31" s="1354" t="s">
        <v>1148</v>
      </c>
      <c r="E31" s="1354" t="s">
        <v>1149</v>
      </c>
      <c r="F31" s="1364" t="s">
        <v>1150</v>
      </c>
      <c r="G31" s="1354" t="s">
        <v>1151</v>
      </c>
      <c r="H31" s="1366" t="s">
        <v>1152</v>
      </c>
      <c r="I31" s="1362"/>
      <c r="J31" s="1354" t="s">
        <v>1153</v>
      </c>
      <c r="K31" s="1372" t="s">
        <v>1154</v>
      </c>
      <c r="L31" s="1372"/>
      <c r="M31" s="1354" t="s">
        <v>1155</v>
      </c>
      <c r="N31" s="1354" t="s">
        <v>1156</v>
      </c>
      <c r="O31" s="1354" t="s">
        <v>1157</v>
      </c>
      <c r="P31" s="1372" t="s">
        <v>1158</v>
      </c>
      <c r="Q31" s="1372"/>
      <c r="R31" s="1354" t="s">
        <v>1159</v>
      </c>
      <c r="S31" s="1370" t="s">
        <v>1160</v>
      </c>
      <c r="T31" s="1371"/>
      <c r="U31" s="1370" t="s">
        <v>1161</v>
      </c>
      <c r="V31" s="1371"/>
      <c r="W31" s="1354" t="s">
        <v>1162</v>
      </c>
      <c r="X31" s="1354" t="s">
        <v>1163</v>
      </c>
      <c r="Y31" s="1354" t="s">
        <v>1164</v>
      </c>
      <c r="Z31" s="1354" t="s">
        <v>1165</v>
      </c>
      <c r="AA31" s="1354" t="s">
        <v>1166</v>
      </c>
      <c r="AB31" s="1367" t="s">
        <v>1167</v>
      </c>
    </row>
    <row r="32" spans="1:30" ht="79.5" customHeight="1" x14ac:dyDescent="0.2">
      <c r="A32" s="1331"/>
      <c r="B32" s="1358"/>
      <c r="C32" s="1363"/>
      <c r="D32" s="1355"/>
      <c r="E32" s="1355"/>
      <c r="F32" s="1365"/>
      <c r="G32" s="1355"/>
      <c r="H32" s="1062" t="s">
        <v>1168</v>
      </c>
      <c r="I32" s="1062" t="s">
        <v>1169</v>
      </c>
      <c r="J32" s="1355"/>
      <c r="K32" s="1062" t="s">
        <v>1170</v>
      </c>
      <c r="L32" s="1062" t="s">
        <v>1171</v>
      </c>
      <c r="M32" s="1355"/>
      <c r="N32" s="1355"/>
      <c r="O32" s="1355"/>
      <c r="P32" s="1062" t="s">
        <v>1172</v>
      </c>
      <c r="Q32" s="1062" t="s">
        <v>1173</v>
      </c>
      <c r="R32" s="1355"/>
      <c r="S32" s="1062" t="s">
        <v>1174</v>
      </c>
      <c r="T32" s="1062" t="s">
        <v>1175</v>
      </c>
      <c r="U32" s="1062" t="s">
        <v>1176</v>
      </c>
      <c r="V32" s="1062" t="s">
        <v>1177</v>
      </c>
      <c r="W32" s="1355"/>
      <c r="X32" s="1355"/>
      <c r="Y32" s="1355"/>
      <c r="Z32" s="1355"/>
      <c r="AA32" s="1355"/>
      <c r="AB32" s="1368"/>
    </row>
    <row r="33" spans="1:34" ht="13.5" thickBot="1" x14ac:dyDescent="0.25">
      <c r="A33" s="1332"/>
      <c r="B33" s="996">
        <v>2</v>
      </c>
      <c r="C33" s="997">
        <v>3</v>
      </c>
      <c r="D33" s="998">
        <v>4</v>
      </c>
      <c r="E33" s="998">
        <v>5</v>
      </c>
      <c r="F33" s="998">
        <v>6</v>
      </c>
      <c r="G33" s="998">
        <v>7</v>
      </c>
      <c r="H33" s="998">
        <v>8</v>
      </c>
      <c r="I33" s="998">
        <v>9</v>
      </c>
      <c r="J33" s="998">
        <v>10</v>
      </c>
      <c r="K33" s="998">
        <v>11</v>
      </c>
      <c r="L33" s="998">
        <v>12</v>
      </c>
      <c r="M33" s="998">
        <v>13</v>
      </c>
      <c r="N33" s="998">
        <v>14</v>
      </c>
      <c r="O33" s="998">
        <v>15</v>
      </c>
      <c r="P33" s="998">
        <v>16</v>
      </c>
      <c r="Q33" s="998">
        <v>17</v>
      </c>
      <c r="R33" s="998">
        <v>18</v>
      </c>
      <c r="S33" s="998">
        <v>19</v>
      </c>
      <c r="T33" s="998">
        <v>20</v>
      </c>
      <c r="U33" s="998">
        <v>21</v>
      </c>
      <c r="V33" s="998">
        <v>22</v>
      </c>
      <c r="W33" s="998">
        <v>23</v>
      </c>
      <c r="X33" s="998">
        <v>24</v>
      </c>
      <c r="Y33" s="998">
        <v>25</v>
      </c>
      <c r="Z33" s="998">
        <v>26</v>
      </c>
      <c r="AA33" s="998">
        <v>27</v>
      </c>
      <c r="AB33" s="996">
        <v>28</v>
      </c>
      <c r="AC33" s="1000"/>
      <c r="AD33" s="1001"/>
      <c r="AE33" s="1001"/>
      <c r="AF33" s="1001"/>
      <c r="AG33" s="1001"/>
      <c r="AH33" s="1001"/>
    </row>
    <row r="34" spans="1:34" ht="26.25" hidden="1" customHeight="1" x14ac:dyDescent="0.2">
      <c r="A34" s="1063" t="s">
        <v>501</v>
      </c>
      <c r="B34" s="1064">
        <f t="shared" ref="B34:H34" si="1">B6</f>
        <v>40959</v>
      </c>
      <c r="C34" s="1065">
        <f t="shared" si="1"/>
        <v>14</v>
      </c>
      <c r="D34" s="1066">
        <f t="shared" si="1"/>
        <v>123</v>
      </c>
      <c r="E34" s="1066">
        <f t="shared" si="1"/>
        <v>3885</v>
      </c>
      <c r="F34" s="1067" t="str">
        <f t="shared" si="1"/>
        <v>…</v>
      </c>
      <c r="G34" s="1066">
        <f t="shared" si="1"/>
        <v>55</v>
      </c>
      <c r="H34" s="1369">
        <f t="shared" si="1"/>
        <v>949</v>
      </c>
      <c r="I34" s="1369"/>
      <c r="J34" s="1066">
        <f t="shared" ref="J34:S34" si="2">J6</f>
        <v>191</v>
      </c>
      <c r="K34" s="1066">
        <f t="shared" si="2"/>
        <v>10360</v>
      </c>
      <c r="L34" s="1066">
        <f t="shared" si="2"/>
        <v>15639</v>
      </c>
      <c r="M34" s="1066">
        <f t="shared" si="2"/>
        <v>556</v>
      </c>
      <c r="N34" s="1066">
        <f t="shared" si="2"/>
        <v>25</v>
      </c>
      <c r="O34" s="1066">
        <f t="shared" si="2"/>
        <v>23</v>
      </c>
      <c r="P34" s="1066">
        <f t="shared" si="2"/>
        <v>3693</v>
      </c>
      <c r="Q34" s="1066">
        <f t="shared" si="2"/>
        <v>100</v>
      </c>
      <c r="R34" s="1066">
        <f t="shared" si="2"/>
        <v>6</v>
      </c>
      <c r="S34" s="1369">
        <f t="shared" si="2"/>
        <v>557</v>
      </c>
      <c r="T34" s="1369"/>
      <c r="U34" s="1369">
        <f>U6</f>
        <v>2064</v>
      </c>
      <c r="V34" s="1369"/>
      <c r="W34" s="1066">
        <f t="shared" ref="W34:AB34" si="3">W6</f>
        <v>302</v>
      </c>
      <c r="X34" s="1066">
        <f t="shared" si="3"/>
        <v>11</v>
      </c>
      <c r="Y34" s="1066">
        <f t="shared" si="3"/>
        <v>752</v>
      </c>
      <c r="Z34" s="1066">
        <f t="shared" si="3"/>
        <v>1028</v>
      </c>
      <c r="AA34" s="1066">
        <f t="shared" si="3"/>
        <v>626</v>
      </c>
      <c r="AB34" s="1068">
        <f t="shared" si="3"/>
        <v>8502</v>
      </c>
      <c r="AC34" s="1008"/>
      <c r="AD34" s="1001"/>
      <c r="AE34" s="1001"/>
      <c r="AF34" s="1001"/>
      <c r="AG34" s="1001"/>
      <c r="AH34" s="1001"/>
    </row>
    <row r="35" spans="1:34" ht="26.25" hidden="1" customHeight="1" x14ac:dyDescent="0.2">
      <c r="A35" s="1069" t="s">
        <v>503</v>
      </c>
      <c r="B35" s="1070">
        <f t="shared" ref="B35:AB43" si="4">B8</f>
        <v>34784</v>
      </c>
      <c r="C35" s="1071">
        <f t="shared" si="4"/>
        <v>15</v>
      </c>
      <c r="D35" s="1072">
        <f t="shared" si="4"/>
        <v>87</v>
      </c>
      <c r="E35" s="1072">
        <f t="shared" si="4"/>
        <v>3841</v>
      </c>
      <c r="F35" s="1072">
        <f t="shared" si="4"/>
        <v>18</v>
      </c>
      <c r="G35" s="1072">
        <f t="shared" si="4"/>
        <v>27</v>
      </c>
      <c r="H35" s="1072">
        <f t="shared" si="4"/>
        <v>323</v>
      </c>
      <c r="I35" s="1072">
        <f t="shared" si="4"/>
        <v>465</v>
      </c>
      <c r="J35" s="1072">
        <f t="shared" si="4"/>
        <v>336</v>
      </c>
      <c r="K35" s="1072">
        <f t="shared" si="4"/>
        <v>8567</v>
      </c>
      <c r="L35" s="1072">
        <f t="shared" si="4"/>
        <v>13560</v>
      </c>
      <c r="M35" s="1072">
        <f t="shared" si="4"/>
        <v>470</v>
      </c>
      <c r="N35" s="1072">
        <f t="shared" si="4"/>
        <v>10</v>
      </c>
      <c r="O35" s="1072">
        <f t="shared" si="4"/>
        <v>30</v>
      </c>
      <c r="P35" s="1072">
        <f t="shared" si="4"/>
        <v>3221</v>
      </c>
      <c r="Q35" s="1072">
        <f t="shared" si="4"/>
        <v>92</v>
      </c>
      <c r="R35" s="1072">
        <f t="shared" si="4"/>
        <v>28</v>
      </c>
      <c r="S35" s="1072">
        <f t="shared" si="4"/>
        <v>514</v>
      </c>
      <c r="T35" s="1072">
        <f t="shared" si="4"/>
        <v>45</v>
      </c>
      <c r="U35" s="1072">
        <f t="shared" si="4"/>
        <v>701</v>
      </c>
      <c r="V35" s="1072">
        <f t="shared" si="4"/>
        <v>85</v>
      </c>
      <c r="W35" s="1072">
        <f t="shared" si="4"/>
        <v>219</v>
      </c>
      <c r="X35" s="1072">
        <f t="shared" si="4"/>
        <v>16</v>
      </c>
      <c r="Y35" s="1072">
        <f t="shared" si="4"/>
        <v>836</v>
      </c>
      <c r="Z35" s="1072">
        <f t="shared" si="4"/>
        <v>1015</v>
      </c>
      <c r="AA35" s="1072">
        <f t="shared" si="4"/>
        <v>263</v>
      </c>
      <c r="AB35" s="1073">
        <f t="shared" si="4"/>
        <v>6131</v>
      </c>
    </row>
    <row r="36" spans="1:34" ht="26.25" hidden="1" customHeight="1" x14ac:dyDescent="0.2">
      <c r="A36" s="1074" t="s">
        <v>504</v>
      </c>
      <c r="B36" s="1075">
        <f t="shared" si="4"/>
        <v>34071</v>
      </c>
      <c r="C36" s="1076">
        <f t="shared" si="4"/>
        <v>11</v>
      </c>
      <c r="D36" s="1077">
        <f t="shared" si="4"/>
        <v>112</v>
      </c>
      <c r="E36" s="1077">
        <f t="shared" si="4"/>
        <v>4094</v>
      </c>
      <c r="F36" s="1077">
        <f t="shared" si="4"/>
        <v>10</v>
      </c>
      <c r="G36" s="1077">
        <f t="shared" si="4"/>
        <v>18</v>
      </c>
      <c r="H36" s="1077">
        <f t="shared" si="4"/>
        <v>305</v>
      </c>
      <c r="I36" s="1077">
        <f t="shared" si="4"/>
        <v>475</v>
      </c>
      <c r="J36" s="1077">
        <f t="shared" si="4"/>
        <v>331</v>
      </c>
      <c r="K36" s="1077">
        <f t="shared" si="4"/>
        <v>7943</v>
      </c>
      <c r="L36" s="1077">
        <f t="shared" si="4"/>
        <v>13116</v>
      </c>
      <c r="M36" s="1077">
        <f t="shared" si="4"/>
        <v>556</v>
      </c>
      <c r="N36" s="1077">
        <f t="shared" si="4"/>
        <v>10</v>
      </c>
      <c r="O36" s="1077">
        <f t="shared" si="4"/>
        <v>7</v>
      </c>
      <c r="P36" s="1077">
        <f t="shared" si="4"/>
        <v>3072</v>
      </c>
      <c r="Q36" s="1077">
        <f t="shared" si="4"/>
        <v>85</v>
      </c>
      <c r="R36" s="1077">
        <f t="shared" si="4"/>
        <v>11</v>
      </c>
      <c r="S36" s="1077">
        <f t="shared" si="4"/>
        <v>489</v>
      </c>
      <c r="T36" s="1077">
        <f t="shared" si="4"/>
        <v>42</v>
      </c>
      <c r="U36" s="1077">
        <f t="shared" si="4"/>
        <v>765</v>
      </c>
      <c r="V36" s="1077">
        <f t="shared" si="4"/>
        <v>87</v>
      </c>
      <c r="W36" s="1077">
        <f t="shared" si="4"/>
        <v>186</v>
      </c>
      <c r="X36" s="1077">
        <f t="shared" si="4"/>
        <v>28</v>
      </c>
      <c r="Y36" s="1077">
        <f t="shared" si="4"/>
        <v>946</v>
      </c>
      <c r="Z36" s="1077">
        <f t="shared" si="4"/>
        <v>1068</v>
      </c>
      <c r="AA36" s="1077">
        <f t="shared" si="4"/>
        <v>304</v>
      </c>
      <c r="AB36" s="1078">
        <f t="shared" si="4"/>
        <v>4166</v>
      </c>
    </row>
    <row r="37" spans="1:34" ht="26.25" hidden="1" customHeight="1" x14ac:dyDescent="0.2">
      <c r="A37" s="1074" t="s">
        <v>505</v>
      </c>
      <c r="B37" s="1075">
        <f t="shared" si="4"/>
        <v>32183.200000000001</v>
      </c>
      <c r="C37" s="1076">
        <f t="shared" si="4"/>
        <v>9</v>
      </c>
      <c r="D37" s="1077">
        <f t="shared" si="4"/>
        <v>69</v>
      </c>
      <c r="E37" s="1077">
        <f t="shared" si="4"/>
        <v>4280</v>
      </c>
      <c r="F37" s="1077">
        <f t="shared" si="4"/>
        <v>28</v>
      </c>
      <c r="G37" s="1077">
        <f t="shared" si="4"/>
        <v>20</v>
      </c>
      <c r="H37" s="1077">
        <f t="shared" si="4"/>
        <v>385</v>
      </c>
      <c r="I37" s="1077">
        <f t="shared" si="4"/>
        <v>522</v>
      </c>
      <c r="J37" s="1077">
        <f t="shared" si="4"/>
        <v>225</v>
      </c>
      <c r="K37" s="1077">
        <f t="shared" si="4"/>
        <v>7200</v>
      </c>
      <c r="L37" s="1077">
        <f t="shared" si="4"/>
        <v>12267</v>
      </c>
      <c r="M37" s="1077">
        <f t="shared" si="4"/>
        <v>580</v>
      </c>
      <c r="N37" s="1077">
        <f t="shared" si="4"/>
        <v>7</v>
      </c>
      <c r="O37" s="1077">
        <f t="shared" si="4"/>
        <v>34</v>
      </c>
      <c r="P37" s="1077">
        <f t="shared" si="4"/>
        <v>2820</v>
      </c>
      <c r="Q37" s="1077">
        <f t="shared" si="4"/>
        <v>106</v>
      </c>
      <c r="R37" s="1077">
        <f t="shared" si="4"/>
        <v>7</v>
      </c>
      <c r="S37" s="1077">
        <f t="shared" si="4"/>
        <v>502</v>
      </c>
      <c r="T37" s="1077">
        <f t="shared" si="4"/>
        <v>46</v>
      </c>
      <c r="U37" s="1077">
        <f t="shared" si="4"/>
        <v>531</v>
      </c>
      <c r="V37" s="1077">
        <f t="shared" si="4"/>
        <v>61</v>
      </c>
      <c r="W37" s="1077">
        <f t="shared" si="4"/>
        <v>212</v>
      </c>
      <c r="X37" s="1077">
        <f t="shared" si="4"/>
        <v>13</v>
      </c>
      <c r="Y37" s="1077">
        <f t="shared" si="4"/>
        <v>719</v>
      </c>
      <c r="Z37" s="1077">
        <f t="shared" si="4"/>
        <v>1208.2</v>
      </c>
      <c r="AA37" s="1077">
        <f t="shared" si="4"/>
        <v>332</v>
      </c>
      <c r="AB37" s="1078">
        <f t="shared" si="4"/>
        <v>3160</v>
      </c>
    </row>
    <row r="38" spans="1:34" ht="26.25" hidden="1" customHeight="1" x14ac:dyDescent="0.2">
      <c r="A38" s="1069" t="s">
        <v>506</v>
      </c>
      <c r="B38" s="1070">
        <f t="shared" si="4"/>
        <v>32835</v>
      </c>
      <c r="C38" s="1071">
        <f t="shared" si="4"/>
        <v>22</v>
      </c>
      <c r="D38" s="1072">
        <f t="shared" si="4"/>
        <v>66</v>
      </c>
      <c r="E38" s="1072">
        <f t="shared" si="4"/>
        <v>4759</v>
      </c>
      <c r="F38" s="1072">
        <f t="shared" si="4"/>
        <v>51</v>
      </c>
      <c r="G38" s="1072">
        <f t="shared" si="4"/>
        <v>42</v>
      </c>
      <c r="H38" s="1072">
        <f t="shared" si="4"/>
        <v>411</v>
      </c>
      <c r="I38" s="1072">
        <f t="shared" si="4"/>
        <v>444</v>
      </c>
      <c r="J38" s="1072">
        <f t="shared" si="4"/>
        <v>159</v>
      </c>
      <c r="K38" s="1072">
        <f t="shared" si="4"/>
        <v>7256</v>
      </c>
      <c r="L38" s="1072">
        <f t="shared" si="4"/>
        <v>12182</v>
      </c>
      <c r="M38" s="1072">
        <f t="shared" si="4"/>
        <v>567</v>
      </c>
      <c r="N38" s="1072">
        <f t="shared" si="4"/>
        <v>72</v>
      </c>
      <c r="O38" s="1072">
        <f t="shared" si="4"/>
        <v>43</v>
      </c>
      <c r="P38" s="1072">
        <f t="shared" si="4"/>
        <v>3111</v>
      </c>
      <c r="Q38" s="1072">
        <f t="shared" si="4"/>
        <v>78</v>
      </c>
      <c r="R38" s="1072">
        <f t="shared" si="4"/>
        <v>9</v>
      </c>
      <c r="S38" s="1072">
        <f t="shared" si="4"/>
        <v>637</v>
      </c>
      <c r="T38" s="1072">
        <f t="shared" si="4"/>
        <v>43</v>
      </c>
      <c r="U38" s="1072">
        <f t="shared" si="4"/>
        <v>516</v>
      </c>
      <c r="V38" s="1072">
        <f t="shared" si="4"/>
        <v>39</v>
      </c>
      <c r="W38" s="1072">
        <f t="shared" si="4"/>
        <v>198</v>
      </c>
      <c r="X38" s="1072">
        <f t="shared" si="4"/>
        <v>11</v>
      </c>
      <c r="Y38" s="1072">
        <f t="shared" si="4"/>
        <v>571</v>
      </c>
      <c r="Z38" s="1072">
        <f t="shared" si="4"/>
        <v>1187</v>
      </c>
      <c r="AA38" s="1072">
        <f t="shared" si="4"/>
        <v>361</v>
      </c>
      <c r="AB38" s="1073">
        <f t="shared" si="4"/>
        <v>2640</v>
      </c>
      <c r="AD38" s="1020"/>
    </row>
    <row r="39" spans="1:34" ht="26.25" hidden="1" customHeight="1" x14ac:dyDescent="0.2">
      <c r="A39" s="1079" t="s">
        <v>507</v>
      </c>
      <c r="B39" s="1080">
        <f t="shared" si="4"/>
        <v>28462</v>
      </c>
      <c r="C39" s="1081">
        <f t="shared" si="4"/>
        <v>8</v>
      </c>
      <c r="D39" s="1082">
        <f t="shared" si="4"/>
        <v>90</v>
      </c>
      <c r="E39" s="1082">
        <f t="shared" si="4"/>
        <v>4686</v>
      </c>
      <c r="F39" s="1082">
        <f t="shared" si="4"/>
        <v>4</v>
      </c>
      <c r="G39" s="1082">
        <f t="shared" si="4"/>
        <v>16</v>
      </c>
      <c r="H39" s="1082">
        <f t="shared" si="4"/>
        <v>223</v>
      </c>
      <c r="I39" s="1082">
        <f t="shared" si="4"/>
        <v>305</v>
      </c>
      <c r="J39" s="1082">
        <f t="shared" si="4"/>
        <v>170</v>
      </c>
      <c r="K39" s="1082">
        <f t="shared" si="4"/>
        <v>6708</v>
      </c>
      <c r="L39" s="1082">
        <f t="shared" si="4"/>
        <v>9911</v>
      </c>
      <c r="M39" s="1082">
        <f t="shared" si="4"/>
        <v>469</v>
      </c>
      <c r="N39" s="1082">
        <f t="shared" si="4"/>
        <v>7</v>
      </c>
      <c r="O39" s="1082">
        <f t="shared" si="4"/>
        <v>86</v>
      </c>
      <c r="P39" s="1082">
        <f t="shared" si="4"/>
        <v>2476</v>
      </c>
      <c r="Q39" s="1082">
        <f t="shared" si="4"/>
        <v>71</v>
      </c>
      <c r="R39" s="1082">
        <f t="shared" si="4"/>
        <v>18</v>
      </c>
      <c r="S39" s="1082">
        <f t="shared" si="4"/>
        <v>510</v>
      </c>
      <c r="T39" s="1082">
        <f t="shared" si="4"/>
        <v>46</v>
      </c>
      <c r="U39" s="1082">
        <f t="shared" si="4"/>
        <v>871</v>
      </c>
      <c r="V39" s="1082">
        <f t="shared" si="4"/>
        <v>14</v>
      </c>
      <c r="W39" s="1082">
        <f t="shared" si="4"/>
        <v>183</v>
      </c>
      <c r="X39" s="1082">
        <f t="shared" si="4"/>
        <v>10</v>
      </c>
      <c r="Y39" s="1082">
        <f t="shared" si="4"/>
        <v>257</v>
      </c>
      <c r="Z39" s="1082">
        <f t="shared" si="4"/>
        <v>1035</v>
      </c>
      <c r="AA39" s="1082">
        <f t="shared" si="4"/>
        <v>288</v>
      </c>
      <c r="AB39" s="1083">
        <f t="shared" si="4"/>
        <v>347</v>
      </c>
    </row>
    <row r="40" spans="1:34" ht="15" hidden="1" customHeight="1" x14ac:dyDescent="0.2">
      <c r="A40" s="1036" t="s">
        <v>508</v>
      </c>
      <c r="B40" s="1037">
        <f t="shared" si="4"/>
        <v>27902</v>
      </c>
      <c r="C40" s="1038">
        <f t="shared" si="4"/>
        <v>6</v>
      </c>
      <c r="D40" s="1039">
        <f t="shared" si="4"/>
        <v>105</v>
      </c>
      <c r="E40" s="1039">
        <f t="shared" si="4"/>
        <v>4592</v>
      </c>
      <c r="F40" s="1039">
        <f t="shared" si="4"/>
        <v>10</v>
      </c>
      <c r="G40" s="1039">
        <f t="shared" si="4"/>
        <v>16</v>
      </c>
      <c r="H40" s="1039">
        <f t="shared" si="4"/>
        <v>238</v>
      </c>
      <c r="I40" s="1039">
        <f t="shared" si="4"/>
        <v>407</v>
      </c>
      <c r="J40" s="1039">
        <f t="shared" si="4"/>
        <v>199</v>
      </c>
      <c r="K40" s="1039">
        <f t="shared" si="4"/>
        <v>6407</v>
      </c>
      <c r="L40" s="1039">
        <f t="shared" si="4"/>
        <v>9787</v>
      </c>
      <c r="M40" s="1039">
        <f t="shared" si="4"/>
        <v>414</v>
      </c>
      <c r="N40" s="1039">
        <f t="shared" si="4"/>
        <v>6</v>
      </c>
      <c r="O40" s="1039">
        <f t="shared" si="4"/>
        <v>8</v>
      </c>
      <c r="P40" s="1039">
        <f t="shared" si="4"/>
        <v>2540</v>
      </c>
      <c r="Q40" s="1039">
        <f t="shared" si="4"/>
        <v>97</v>
      </c>
      <c r="R40" s="1039">
        <f t="shared" si="4"/>
        <v>4</v>
      </c>
      <c r="S40" s="1039">
        <f t="shared" si="4"/>
        <v>448</v>
      </c>
      <c r="T40" s="1039">
        <f t="shared" si="4"/>
        <v>40</v>
      </c>
      <c r="U40" s="1039">
        <f t="shared" si="4"/>
        <v>613</v>
      </c>
      <c r="V40" s="1039">
        <f t="shared" si="4"/>
        <v>18</v>
      </c>
      <c r="W40" s="1039">
        <f t="shared" si="4"/>
        <v>159</v>
      </c>
      <c r="X40" s="1039">
        <f t="shared" si="4"/>
        <v>14</v>
      </c>
      <c r="Y40" s="1039">
        <f t="shared" si="4"/>
        <v>287</v>
      </c>
      <c r="Z40" s="1039">
        <f t="shared" si="4"/>
        <v>1136</v>
      </c>
      <c r="AA40" s="1039">
        <f t="shared" si="4"/>
        <v>351</v>
      </c>
      <c r="AB40" s="1040">
        <f t="shared" si="4"/>
        <v>173</v>
      </c>
    </row>
    <row r="41" spans="1:34" ht="15" hidden="1" customHeight="1" x14ac:dyDescent="0.2">
      <c r="A41" s="1021" t="s">
        <v>509</v>
      </c>
      <c r="B41" s="1022">
        <f t="shared" si="4"/>
        <v>25200</v>
      </c>
      <c r="C41" s="1023">
        <f t="shared" si="4"/>
        <v>5</v>
      </c>
      <c r="D41" s="1024">
        <f t="shared" si="4"/>
        <v>68</v>
      </c>
      <c r="E41" s="1024">
        <f t="shared" si="4"/>
        <v>3673</v>
      </c>
      <c r="F41" s="1024">
        <f t="shared" si="4"/>
        <v>12</v>
      </c>
      <c r="G41" s="1024">
        <f t="shared" si="4"/>
        <v>22</v>
      </c>
      <c r="H41" s="1024">
        <f t="shared" si="4"/>
        <v>469</v>
      </c>
      <c r="I41" s="1024">
        <f t="shared" si="4"/>
        <v>453</v>
      </c>
      <c r="J41" s="1024">
        <f t="shared" si="4"/>
        <v>180</v>
      </c>
      <c r="K41" s="1024">
        <f t="shared" si="4"/>
        <v>5647</v>
      </c>
      <c r="L41" s="1024">
        <f t="shared" si="4"/>
        <v>8551</v>
      </c>
      <c r="M41" s="1024">
        <f t="shared" si="4"/>
        <v>445</v>
      </c>
      <c r="N41" s="1024">
        <f t="shared" si="4"/>
        <v>10</v>
      </c>
      <c r="O41" s="1024">
        <f t="shared" si="4"/>
        <v>8</v>
      </c>
      <c r="P41" s="1024">
        <f t="shared" si="4"/>
        <v>2321</v>
      </c>
      <c r="Q41" s="1024">
        <f t="shared" si="4"/>
        <v>87</v>
      </c>
      <c r="R41" s="1024">
        <f t="shared" si="4"/>
        <v>2</v>
      </c>
      <c r="S41" s="1024">
        <f t="shared" si="4"/>
        <v>417</v>
      </c>
      <c r="T41" s="1024">
        <f t="shared" si="4"/>
        <v>60</v>
      </c>
      <c r="U41" s="1024">
        <f t="shared" si="4"/>
        <v>730</v>
      </c>
      <c r="V41" s="1024">
        <f t="shared" si="4"/>
        <v>18</v>
      </c>
      <c r="W41" s="1024">
        <f t="shared" si="4"/>
        <v>89</v>
      </c>
      <c r="X41" s="1024">
        <f t="shared" si="4"/>
        <v>177</v>
      </c>
      <c r="Y41" s="1024">
        <f t="shared" si="4"/>
        <v>230</v>
      </c>
      <c r="Z41" s="1024">
        <f t="shared" si="4"/>
        <v>1144</v>
      </c>
      <c r="AA41" s="1024">
        <f t="shared" si="4"/>
        <v>382</v>
      </c>
      <c r="AB41" s="1025">
        <f t="shared" si="4"/>
        <v>93</v>
      </c>
    </row>
    <row r="42" spans="1:34" ht="15" hidden="1" customHeight="1" x14ac:dyDescent="0.2">
      <c r="A42" s="1021" t="s">
        <v>510</v>
      </c>
      <c r="B42" s="1022">
        <f t="shared" si="4"/>
        <v>25285</v>
      </c>
      <c r="C42" s="1023">
        <f t="shared" si="4"/>
        <v>10</v>
      </c>
      <c r="D42" s="1024">
        <f t="shared" si="4"/>
        <v>72</v>
      </c>
      <c r="E42" s="1024">
        <f t="shared" si="4"/>
        <v>3452</v>
      </c>
      <c r="F42" s="1024">
        <f t="shared" si="4"/>
        <v>12</v>
      </c>
      <c r="G42" s="1024">
        <f t="shared" si="4"/>
        <v>15</v>
      </c>
      <c r="H42" s="1024">
        <f t="shared" si="4"/>
        <v>617</v>
      </c>
      <c r="I42" s="1024">
        <f t="shared" si="4"/>
        <v>342</v>
      </c>
      <c r="J42" s="1024">
        <f t="shared" si="4"/>
        <v>190</v>
      </c>
      <c r="K42" s="1024">
        <f t="shared" si="4"/>
        <v>5561</v>
      </c>
      <c r="L42" s="1024">
        <f t="shared" si="4"/>
        <v>8583</v>
      </c>
      <c r="M42" s="1024">
        <f t="shared" si="4"/>
        <v>528</v>
      </c>
      <c r="N42" s="1024">
        <f t="shared" si="4"/>
        <v>8</v>
      </c>
      <c r="O42" s="1024">
        <f t="shared" si="4"/>
        <v>3</v>
      </c>
      <c r="P42" s="1024">
        <f t="shared" si="4"/>
        <v>2675</v>
      </c>
      <c r="Q42" s="1024">
        <f t="shared" si="4"/>
        <v>49</v>
      </c>
      <c r="R42" s="1024">
        <f t="shared" si="4"/>
        <v>7</v>
      </c>
      <c r="S42" s="1024">
        <f t="shared" si="4"/>
        <v>470</v>
      </c>
      <c r="T42" s="1024">
        <f t="shared" si="4"/>
        <v>47</v>
      </c>
      <c r="U42" s="1024">
        <f t="shared" si="4"/>
        <v>940</v>
      </c>
      <c r="V42" s="1024">
        <f t="shared" si="4"/>
        <v>10</v>
      </c>
      <c r="W42" s="1024">
        <f t="shared" si="4"/>
        <v>76</v>
      </c>
      <c r="X42" s="1024">
        <f t="shared" si="4"/>
        <v>5</v>
      </c>
      <c r="Y42" s="1024">
        <f t="shared" si="4"/>
        <v>201</v>
      </c>
      <c r="Z42" s="1024">
        <f t="shared" si="4"/>
        <v>1138</v>
      </c>
      <c r="AA42" s="1024">
        <f t="shared" si="4"/>
        <v>274</v>
      </c>
      <c r="AB42" s="1025">
        <f t="shared" si="4"/>
        <v>231</v>
      </c>
    </row>
    <row r="43" spans="1:34" ht="15" customHeight="1" x14ac:dyDescent="0.2">
      <c r="A43" s="1021" t="s">
        <v>511</v>
      </c>
      <c r="B43" s="1022">
        <f t="shared" si="4"/>
        <v>24275</v>
      </c>
      <c r="C43" s="1048">
        <f t="shared" si="4"/>
        <v>5</v>
      </c>
      <c r="D43" s="1049">
        <f t="shared" si="4"/>
        <v>85</v>
      </c>
      <c r="E43" s="1049">
        <f t="shared" si="4"/>
        <v>3032</v>
      </c>
      <c r="F43" s="1049">
        <f t="shared" si="4"/>
        <v>13</v>
      </c>
      <c r="G43" s="1049">
        <f t="shared" si="4"/>
        <v>4</v>
      </c>
      <c r="H43" s="1049">
        <f t="shared" si="4"/>
        <v>384</v>
      </c>
      <c r="I43" s="1049">
        <f t="shared" si="4"/>
        <v>464</v>
      </c>
      <c r="J43" s="1049">
        <f t="shared" si="4"/>
        <v>289</v>
      </c>
      <c r="K43" s="1049">
        <f t="shared" si="4"/>
        <v>5524</v>
      </c>
      <c r="L43" s="1049">
        <f t="shared" si="4"/>
        <v>7928</v>
      </c>
      <c r="M43" s="1049">
        <f t="shared" si="4"/>
        <v>513</v>
      </c>
      <c r="N43" s="1049">
        <f t="shared" si="4"/>
        <v>2</v>
      </c>
      <c r="O43" s="1049">
        <f t="shared" si="4"/>
        <v>13</v>
      </c>
      <c r="P43" s="1049">
        <f t="shared" si="4"/>
        <v>2514</v>
      </c>
      <c r="Q43" s="1049">
        <f t="shared" si="4"/>
        <v>63</v>
      </c>
      <c r="R43" s="1049">
        <f t="shared" si="4"/>
        <v>6</v>
      </c>
      <c r="S43" s="1049">
        <f t="shared" si="4"/>
        <v>459</v>
      </c>
      <c r="T43" s="1049">
        <f t="shared" si="4"/>
        <v>31</v>
      </c>
      <c r="U43" s="1049">
        <f t="shared" si="4"/>
        <v>1137</v>
      </c>
      <c r="V43" s="1049">
        <f t="shared" si="4"/>
        <v>16</v>
      </c>
      <c r="W43" s="1049">
        <f t="shared" si="4"/>
        <v>96</v>
      </c>
      <c r="X43" s="1049">
        <f t="shared" si="4"/>
        <v>11</v>
      </c>
      <c r="Y43" s="1049">
        <f t="shared" si="4"/>
        <v>171</v>
      </c>
      <c r="Z43" s="1049">
        <f t="shared" si="4"/>
        <v>1277</v>
      </c>
      <c r="AA43" s="1049">
        <f t="shared" si="4"/>
        <v>238</v>
      </c>
      <c r="AB43" s="1084">
        <f t="shared" si="4"/>
        <v>475</v>
      </c>
    </row>
    <row r="44" spans="1:34" ht="15" customHeight="1" x14ac:dyDescent="0.2">
      <c r="A44" s="1036" t="s">
        <v>3</v>
      </c>
      <c r="B44" s="1027">
        <v>22939</v>
      </c>
      <c r="C44" s="1028">
        <v>10</v>
      </c>
      <c r="D44" s="1029">
        <v>80</v>
      </c>
      <c r="E44" s="1029">
        <v>2760</v>
      </c>
      <c r="F44" s="1029">
        <v>12</v>
      </c>
      <c r="G44" s="1029">
        <v>9</v>
      </c>
      <c r="H44" s="1029">
        <v>568</v>
      </c>
      <c r="I44" s="1029">
        <v>659</v>
      </c>
      <c r="J44" s="1029">
        <v>263</v>
      </c>
      <c r="K44" s="1029">
        <v>4715</v>
      </c>
      <c r="L44" s="1029">
        <v>7330</v>
      </c>
      <c r="M44" s="1029">
        <v>360</v>
      </c>
      <c r="N44" s="1029">
        <v>7</v>
      </c>
      <c r="O44" s="1029">
        <v>11</v>
      </c>
      <c r="P44" s="1029">
        <v>2488</v>
      </c>
      <c r="Q44" s="1029">
        <v>58</v>
      </c>
      <c r="R44" s="1029">
        <v>4</v>
      </c>
      <c r="S44" s="1029">
        <v>379</v>
      </c>
      <c r="T44" s="1029">
        <v>40</v>
      </c>
      <c r="U44" s="1029">
        <v>1302</v>
      </c>
      <c r="V44" s="1029">
        <v>23</v>
      </c>
      <c r="W44" s="1029">
        <v>74</v>
      </c>
      <c r="X44" s="1029">
        <v>28</v>
      </c>
      <c r="Y44" s="1029">
        <v>154</v>
      </c>
      <c r="Z44" s="1029">
        <v>1326</v>
      </c>
      <c r="AA44" s="1029">
        <v>279</v>
      </c>
      <c r="AB44" s="1030">
        <v>552</v>
      </c>
    </row>
    <row r="45" spans="1:34" ht="15" customHeight="1" x14ac:dyDescent="0.2">
      <c r="A45" s="1021" t="s">
        <v>4</v>
      </c>
      <c r="B45" s="1022">
        <v>22226</v>
      </c>
      <c r="C45" s="1023">
        <v>9</v>
      </c>
      <c r="D45" s="1024">
        <v>57</v>
      </c>
      <c r="E45" s="1024">
        <v>2683</v>
      </c>
      <c r="F45" s="1024">
        <v>4</v>
      </c>
      <c r="G45" s="1024">
        <v>4</v>
      </c>
      <c r="H45" s="1024">
        <v>523</v>
      </c>
      <c r="I45" s="1024">
        <v>759</v>
      </c>
      <c r="J45" s="1024">
        <v>170</v>
      </c>
      <c r="K45" s="1024">
        <v>4407</v>
      </c>
      <c r="L45" s="1024">
        <v>6681</v>
      </c>
      <c r="M45" s="1024">
        <v>363</v>
      </c>
      <c r="N45" s="1024">
        <v>1</v>
      </c>
      <c r="O45" s="1024">
        <v>15</v>
      </c>
      <c r="P45" s="1024">
        <v>2153</v>
      </c>
      <c r="Q45" s="1024">
        <v>68</v>
      </c>
      <c r="R45" s="1024">
        <v>4</v>
      </c>
      <c r="S45" s="1024">
        <v>301</v>
      </c>
      <c r="T45" s="1024">
        <v>33</v>
      </c>
      <c r="U45" s="1024">
        <v>2096</v>
      </c>
      <c r="V45" s="1024">
        <v>22</v>
      </c>
      <c r="W45" s="1024">
        <v>58</v>
      </c>
      <c r="X45" s="1024">
        <v>34</v>
      </c>
      <c r="Y45" s="1024">
        <v>177</v>
      </c>
      <c r="Z45" s="1024">
        <v>1372</v>
      </c>
      <c r="AA45" s="1024">
        <v>232</v>
      </c>
      <c r="AB45" s="1025">
        <v>904</v>
      </c>
      <c r="AC45" s="1085"/>
    </row>
    <row r="46" spans="1:34" ht="15" customHeight="1" x14ac:dyDescent="0.2">
      <c r="A46" s="1086" t="s">
        <v>5</v>
      </c>
      <c r="B46" s="1027">
        <f t="shared" ref="B46:AB46" si="5">B19</f>
        <v>22444</v>
      </c>
      <c r="C46" s="1042">
        <f t="shared" si="5"/>
        <v>5</v>
      </c>
      <c r="D46" s="1043">
        <f t="shared" si="5"/>
        <v>42</v>
      </c>
      <c r="E46" s="1043">
        <f t="shared" si="5"/>
        <v>2699</v>
      </c>
      <c r="F46" s="1043">
        <f t="shared" si="5"/>
        <v>3</v>
      </c>
      <c r="G46" s="1043">
        <f t="shared" si="5"/>
        <v>2</v>
      </c>
      <c r="H46" s="1043">
        <f t="shared" si="5"/>
        <v>501</v>
      </c>
      <c r="I46" s="1043">
        <f t="shared" si="5"/>
        <v>728</v>
      </c>
      <c r="J46" s="1043">
        <f t="shared" si="5"/>
        <v>72</v>
      </c>
      <c r="K46" s="1043">
        <f t="shared" si="5"/>
        <v>3845</v>
      </c>
      <c r="L46" s="1043">
        <f t="shared" si="5"/>
        <v>6468</v>
      </c>
      <c r="M46" s="1043">
        <f t="shared" si="5"/>
        <v>398</v>
      </c>
      <c r="N46" s="1043">
        <f t="shared" si="5"/>
        <v>5</v>
      </c>
      <c r="O46" s="1043">
        <f t="shared" si="5"/>
        <v>11</v>
      </c>
      <c r="P46" s="1043">
        <f t="shared" si="5"/>
        <v>2091</v>
      </c>
      <c r="Q46" s="1043">
        <f t="shared" si="5"/>
        <v>63</v>
      </c>
      <c r="R46" s="1043">
        <f t="shared" si="5"/>
        <v>4</v>
      </c>
      <c r="S46" s="1043">
        <f t="shared" si="5"/>
        <v>302</v>
      </c>
      <c r="T46" s="1043">
        <f t="shared" si="5"/>
        <v>29</v>
      </c>
      <c r="U46" s="1043">
        <f t="shared" si="5"/>
        <v>3009</v>
      </c>
      <c r="V46" s="1043">
        <f t="shared" si="5"/>
        <v>17</v>
      </c>
      <c r="W46" s="1043">
        <f t="shared" si="5"/>
        <v>46</v>
      </c>
      <c r="X46" s="1043">
        <f t="shared" si="5"/>
        <v>255</v>
      </c>
      <c r="Y46" s="1043">
        <f t="shared" si="5"/>
        <v>164</v>
      </c>
      <c r="Z46" s="1043">
        <f t="shared" si="5"/>
        <v>1454</v>
      </c>
      <c r="AA46" s="1043">
        <f t="shared" si="5"/>
        <v>231</v>
      </c>
      <c r="AB46" s="1087">
        <f t="shared" si="5"/>
        <v>1171</v>
      </c>
    </row>
    <row r="47" spans="1:34" ht="15" customHeight="1" x14ac:dyDescent="0.2">
      <c r="A47" s="1041" t="s">
        <v>6</v>
      </c>
      <c r="B47" s="1027">
        <v>20302</v>
      </c>
      <c r="C47" s="1042">
        <v>6</v>
      </c>
      <c r="D47" s="1043">
        <v>73</v>
      </c>
      <c r="E47" s="1043">
        <v>2431</v>
      </c>
      <c r="F47" s="1043">
        <v>5</v>
      </c>
      <c r="G47" s="1043">
        <v>2</v>
      </c>
      <c r="H47" s="1043">
        <v>381</v>
      </c>
      <c r="I47" s="1043">
        <v>714</v>
      </c>
      <c r="J47" s="1043">
        <v>32</v>
      </c>
      <c r="K47" s="1043">
        <v>3570</v>
      </c>
      <c r="L47" s="1043">
        <v>5821</v>
      </c>
      <c r="M47" s="1043">
        <v>336</v>
      </c>
      <c r="N47" s="1043">
        <v>4</v>
      </c>
      <c r="O47" s="1043">
        <v>3</v>
      </c>
      <c r="P47" s="1043">
        <v>2025</v>
      </c>
      <c r="Q47" s="1043">
        <v>78</v>
      </c>
      <c r="R47" s="1043">
        <v>3</v>
      </c>
      <c r="S47" s="1043">
        <v>258</v>
      </c>
      <c r="T47" s="1043">
        <v>19</v>
      </c>
      <c r="U47" s="1043">
        <v>2563</v>
      </c>
      <c r="V47" s="1043">
        <v>57</v>
      </c>
      <c r="W47" s="1043">
        <v>41</v>
      </c>
      <c r="X47" s="1043">
        <v>79</v>
      </c>
      <c r="Y47" s="1043">
        <v>130</v>
      </c>
      <c r="Z47" s="1043">
        <v>1509</v>
      </c>
      <c r="AA47" s="1043">
        <v>162</v>
      </c>
      <c r="AB47" s="1087">
        <v>968</v>
      </c>
    </row>
    <row r="48" spans="1:34" ht="15" customHeight="1" x14ac:dyDescent="0.2">
      <c r="A48" s="1041" t="s">
        <v>7</v>
      </c>
      <c r="B48" s="1027">
        <v>18467</v>
      </c>
      <c r="C48" s="1042">
        <v>5</v>
      </c>
      <c r="D48" s="1043">
        <v>54</v>
      </c>
      <c r="E48" s="1043">
        <v>2378</v>
      </c>
      <c r="F48" s="1043"/>
      <c r="G48" s="1043">
        <v>1</v>
      </c>
      <c r="H48" s="1043">
        <v>470</v>
      </c>
      <c r="I48" s="1043">
        <v>553</v>
      </c>
      <c r="J48" s="1043">
        <v>34</v>
      </c>
      <c r="K48" s="1043">
        <v>3155</v>
      </c>
      <c r="L48" s="1043">
        <v>5181</v>
      </c>
      <c r="M48" s="1043">
        <v>314</v>
      </c>
      <c r="N48" s="1043">
        <v>16</v>
      </c>
      <c r="O48" s="1043">
        <v>10</v>
      </c>
      <c r="P48" s="1043">
        <v>1831</v>
      </c>
      <c r="Q48" s="1043">
        <v>60</v>
      </c>
      <c r="R48" s="1043">
        <v>6</v>
      </c>
      <c r="S48" s="1043">
        <v>228</v>
      </c>
      <c r="T48" s="1043">
        <v>38</v>
      </c>
      <c r="U48" s="1043">
        <v>2019</v>
      </c>
      <c r="V48" s="1043">
        <v>31</v>
      </c>
      <c r="W48" s="1043">
        <v>60</v>
      </c>
      <c r="X48" s="1043">
        <v>176</v>
      </c>
      <c r="Y48" s="1043">
        <v>122</v>
      </c>
      <c r="Z48" s="1043">
        <v>1499</v>
      </c>
      <c r="AA48" s="1043">
        <v>226</v>
      </c>
      <c r="AB48" s="1087">
        <v>983</v>
      </c>
    </row>
    <row r="49" spans="1:28" ht="15" customHeight="1" x14ac:dyDescent="0.2">
      <c r="A49" s="1088" t="s">
        <v>8</v>
      </c>
      <c r="B49" s="1089">
        <v>17526</v>
      </c>
      <c r="C49" s="1090">
        <v>5</v>
      </c>
      <c r="D49" s="1091">
        <v>62</v>
      </c>
      <c r="E49" s="1091">
        <v>2449</v>
      </c>
      <c r="F49" s="1091"/>
      <c r="G49" s="1091"/>
      <c r="H49" s="1091">
        <v>314</v>
      </c>
      <c r="I49" s="1091">
        <v>466</v>
      </c>
      <c r="J49" s="1091">
        <v>6</v>
      </c>
      <c r="K49" s="1091">
        <v>2969</v>
      </c>
      <c r="L49" s="1091">
        <v>4763</v>
      </c>
      <c r="M49" s="1091">
        <v>298</v>
      </c>
      <c r="N49" s="1091">
        <v>14</v>
      </c>
      <c r="O49" s="1091">
        <v>10</v>
      </c>
      <c r="P49" s="1091">
        <v>1705</v>
      </c>
      <c r="Q49" s="1091">
        <v>47</v>
      </c>
      <c r="R49" s="1091">
        <v>3</v>
      </c>
      <c r="S49" s="1091">
        <v>196</v>
      </c>
      <c r="T49" s="1091">
        <v>21</v>
      </c>
      <c r="U49" s="1091">
        <v>2163</v>
      </c>
      <c r="V49" s="1091">
        <v>22</v>
      </c>
      <c r="W49" s="1091">
        <v>57</v>
      </c>
      <c r="X49" s="1091">
        <v>4</v>
      </c>
      <c r="Y49" s="1091">
        <v>94</v>
      </c>
      <c r="Z49" s="1091">
        <v>1654</v>
      </c>
      <c r="AA49" s="1091">
        <v>204</v>
      </c>
      <c r="AB49" s="1092">
        <v>689</v>
      </c>
    </row>
    <row r="50" spans="1:28" s="4" customFormat="1" ht="15" customHeight="1" x14ac:dyDescent="0.2">
      <c r="A50" s="1047" t="s">
        <v>9</v>
      </c>
      <c r="B50" s="1022">
        <f t="shared" ref="B50:AB50" si="6">B23</f>
        <v>15787</v>
      </c>
      <c r="C50" s="1048">
        <f t="shared" si="6"/>
        <v>3</v>
      </c>
      <c r="D50" s="1049">
        <f t="shared" si="6"/>
        <v>66</v>
      </c>
      <c r="E50" s="1049">
        <f t="shared" si="6"/>
        <v>2297</v>
      </c>
      <c r="F50" s="1049">
        <f t="shared" si="6"/>
        <v>1</v>
      </c>
      <c r="G50" s="1049">
        <f t="shared" si="6"/>
        <v>8</v>
      </c>
      <c r="H50" s="1049">
        <f t="shared" si="6"/>
        <v>347</v>
      </c>
      <c r="I50" s="1049">
        <f t="shared" si="6"/>
        <v>358</v>
      </c>
      <c r="J50" s="1049">
        <f t="shared" si="6"/>
        <v>10</v>
      </c>
      <c r="K50" s="1049">
        <f t="shared" si="6"/>
        <v>2643</v>
      </c>
      <c r="L50" s="1049">
        <f t="shared" si="6"/>
        <v>4379</v>
      </c>
      <c r="M50" s="1049">
        <f t="shared" si="6"/>
        <v>227</v>
      </c>
      <c r="N50" s="1049">
        <f t="shared" si="6"/>
        <v>16</v>
      </c>
      <c r="O50" s="1049">
        <f t="shared" si="6"/>
        <v>15</v>
      </c>
      <c r="P50" s="1049">
        <f t="shared" si="6"/>
        <v>1616</v>
      </c>
      <c r="Q50" s="1049">
        <f t="shared" si="6"/>
        <v>44</v>
      </c>
      <c r="R50" s="1049">
        <f t="shared" si="6"/>
        <v>2</v>
      </c>
      <c r="S50" s="1049">
        <f t="shared" si="6"/>
        <v>170</v>
      </c>
      <c r="T50" s="1049">
        <f t="shared" si="6"/>
        <v>13</v>
      </c>
      <c r="U50" s="1049">
        <f t="shared" si="6"/>
        <v>1657</v>
      </c>
      <c r="V50" s="1049">
        <f t="shared" si="6"/>
        <v>13</v>
      </c>
      <c r="W50" s="1049">
        <f t="shared" si="6"/>
        <v>34</v>
      </c>
      <c r="X50" s="1049">
        <f t="shared" si="6"/>
        <v>29</v>
      </c>
      <c r="Y50" s="1049">
        <f t="shared" si="6"/>
        <v>86</v>
      </c>
      <c r="Z50" s="1049">
        <f t="shared" si="6"/>
        <v>1503</v>
      </c>
      <c r="AA50" s="1049">
        <f t="shared" si="6"/>
        <v>250</v>
      </c>
      <c r="AB50" s="1051">
        <f t="shared" si="6"/>
        <v>479</v>
      </c>
    </row>
    <row r="51" spans="1:28" x14ac:dyDescent="0.2">
      <c r="A51" s="1093" t="s">
        <v>10</v>
      </c>
      <c r="B51" s="1022">
        <v>17006</v>
      </c>
      <c r="C51" s="1048">
        <v>9</v>
      </c>
      <c r="D51" s="1049">
        <v>61</v>
      </c>
      <c r="E51" s="1049">
        <v>2062</v>
      </c>
      <c r="F51" s="1049">
        <v>5</v>
      </c>
      <c r="G51" s="1049">
        <v>2</v>
      </c>
      <c r="H51" s="1049">
        <v>350</v>
      </c>
      <c r="I51" s="1049">
        <v>253</v>
      </c>
      <c r="J51" s="1049">
        <v>10</v>
      </c>
      <c r="K51" s="1049">
        <v>2189</v>
      </c>
      <c r="L51" s="1049">
        <v>4645</v>
      </c>
      <c r="M51" s="1049">
        <v>256</v>
      </c>
      <c r="N51" s="1049">
        <v>5</v>
      </c>
      <c r="O51" s="1049">
        <v>59</v>
      </c>
      <c r="P51" s="1049">
        <v>1708</v>
      </c>
      <c r="Q51" s="1049">
        <v>53</v>
      </c>
      <c r="R51" s="1049">
        <v>1</v>
      </c>
      <c r="S51" s="1049">
        <v>124</v>
      </c>
      <c r="T51" s="1049">
        <v>7</v>
      </c>
      <c r="U51" s="1049">
        <v>3202</v>
      </c>
      <c r="V51" s="1049">
        <v>8</v>
      </c>
      <c r="W51" s="1049">
        <v>26</v>
      </c>
      <c r="X51" s="1049">
        <v>9</v>
      </c>
      <c r="Y51" s="1049">
        <v>74</v>
      </c>
      <c r="Z51" s="1049">
        <v>1640</v>
      </c>
      <c r="AA51" s="1050">
        <v>248</v>
      </c>
      <c r="AB51" s="1051">
        <v>308</v>
      </c>
    </row>
    <row r="52" spans="1:28" x14ac:dyDescent="0.2">
      <c r="A52" s="1086" t="s">
        <v>11</v>
      </c>
      <c r="B52" s="1037">
        <v>17044</v>
      </c>
      <c r="C52" s="1094">
        <v>2</v>
      </c>
      <c r="D52" s="1095">
        <v>52</v>
      </c>
      <c r="E52" s="1095">
        <v>2082</v>
      </c>
      <c r="F52" s="1095">
        <v>1</v>
      </c>
      <c r="G52" s="1095">
        <v>1</v>
      </c>
      <c r="H52" s="1095">
        <v>364</v>
      </c>
      <c r="I52" s="1095">
        <v>277</v>
      </c>
      <c r="J52" s="1095">
        <v>16</v>
      </c>
      <c r="K52" s="1095">
        <v>2078</v>
      </c>
      <c r="L52" s="1095">
        <v>5022</v>
      </c>
      <c r="M52" s="1095">
        <v>262</v>
      </c>
      <c r="N52" s="1095">
        <v>10</v>
      </c>
      <c r="O52" s="1095">
        <v>19</v>
      </c>
      <c r="P52" s="1095">
        <v>1727</v>
      </c>
      <c r="Q52" s="1095">
        <v>46</v>
      </c>
      <c r="R52" s="1095">
        <v>1</v>
      </c>
      <c r="S52" s="1095">
        <v>86</v>
      </c>
      <c r="T52" s="1095">
        <v>14</v>
      </c>
      <c r="U52" s="1095">
        <v>3115</v>
      </c>
      <c r="V52" s="1095">
        <v>20</v>
      </c>
      <c r="W52" s="1095">
        <v>37</v>
      </c>
      <c r="X52" s="1095">
        <v>11</v>
      </c>
      <c r="Y52" s="1095">
        <v>73</v>
      </c>
      <c r="Z52" s="1095">
        <v>1513</v>
      </c>
      <c r="AA52" s="1095">
        <v>215</v>
      </c>
      <c r="AB52" s="1046">
        <v>355</v>
      </c>
    </row>
    <row r="53" spans="1:28" ht="13.5" thickBot="1" x14ac:dyDescent="0.25">
      <c r="A53" s="1052" t="s">
        <v>12</v>
      </c>
      <c r="B53" s="1053">
        <v>15059</v>
      </c>
      <c r="C53" s="1054">
        <v>5</v>
      </c>
      <c r="D53" s="1055">
        <v>34</v>
      </c>
      <c r="E53" s="1055">
        <v>2022</v>
      </c>
      <c r="F53" s="1055">
        <v>2</v>
      </c>
      <c r="G53" s="1055">
        <v>3</v>
      </c>
      <c r="H53" s="1055">
        <v>217</v>
      </c>
      <c r="I53" s="1055">
        <v>168</v>
      </c>
      <c r="J53" s="1055">
        <v>27</v>
      </c>
      <c r="K53" s="1055">
        <v>2124</v>
      </c>
      <c r="L53" s="1055">
        <v>4409</v>
      </c>
      <c r="M53" s="1055">
        <v>277</v>
      </c>
      <c r="N53" s="1055">
        <v>12</v>
      </c>
      <c r="O53" s="1055">
        <v>10</v>
      </c>
      <c r="P53" s="1055">
        <v>1742</v>
      </c>
      <c r="Q53" s="1055">
        <v>59</v>
      </c>
      <c r="R53" s="1055">
        <v>3</v>
      </c>
      <c r="S53" s="1055">
        <v>120</v>
      </c>
      <c r="T53" s="1055">
        <v>10</v>
      </c>
      <c r="U53" s="1055">
        <v>2038</v>
      </c>
      <c r="V53" s="1055">
        <v>3</v>
      </c>
      <c r="W53" s="1055">
        <v>38</v>
      </c>
      <c r="X53" s="1055">
        <v>20</v>
      </c>
      <c r="Y53" s="1055">
        <v>99</v>
      </c>
      <c r="Z53" s="1055">
        <v>1460</v>
      </c>
      <c r="AA53" s="1055">
        <v>157</v>
      </c>
      <c r="AB53" s="1056">
        <v>207</v>
      </c>
    </row>
    <row r="54" spans="1:28" x14ac:dyDescent="0.2">
      <c r="A54" s="994"/>
      <c r="B54" s="994"/>
      <c r="C54" s="994"/>
      <c r="D54" s="994"/>
      <c r="E54" s="994"/>
      <c r="F54" s="994"/>
      <c r="G54" s="994"/>
      <c r="H54" s="994"/>
      <c r="I54" s="994"/>
      <c r="J54" s="994"/>
      <c r="K54" s="994"/>
      <c r="L54" s="994"/>
      <c r="M54" s="994"/>
      <c r="N54" s="994"/>
      <c r="O54" s="994"/>
      <c r="P54" s="994"/>
      <c r="Q54" s="994"/>
      <c r="R54" s="994"/>
      <c r="S54" s="994"/>
      <c r="T54" s="994"/>
      <c r="U54" s="994"/>
      <c r="V54" s="994"/>
      <c r="W54" s="994"/>
      <c r="X54" s="994"/>
      <c r="Y54" s="994"/>
      <c r="Z54" s="994"/>
      <c r="AA54" s="994"/>
      <c r="AB54" s="994"/>
    </row>
    <row r="55" spans="1:28" x14ac:dyDescent="0.2">
      <c r="A55" s="994"/>
      <c r="B55" s="994"/>
      <c r="C55" s="994"/>
      <c r="D55" s="994"/>
      <c r="E55" s="994"/>
      <c r="F55" s="994"/>
      <c r="G55" s="994"/>
      <c r="H55" s="994"/>
      <c r="I55" s="994"/>
      <c r="J55" s="994"/>
      <c r="K55" s="994"/>
      <c r="L55" s="994"/>
      <c r="M55" s="994"/>
      <c r="N55" s="994"/>
      <c r="O55" s="994"/>
      <c r="P55" s="994"/>
      <c r="Q55" s="994"/>
      <c r="R55" s="994"/>
      <c r="S55" s="994"/>
      <c r="T55" s="994"/>
      <c r="U55" s="994"/>
      <c r="V55" s="994"/>
      <c r="W55" s="994"/>
      <c r="X55" s="994"/>
      <c r="Y55" s="994"/>
      <c r="Z55" s="994"/>
      <c r="AA55" s="994"/>
      <c r="AB55" s="994"/>
    </row>
    <row r="56" spans="1:28" x14ac:dyDescent="0.2">
      <c r="A56" s="994"/>
      <c r="B56" s="994"/>
      <c r="C56" s="994"/>
      <c r="D56" s="994"/>
      <c r="E56" s="994"/>
      <c r="F56" s="994"/>
      <c r="G56" s="994"/>
      <c r="H56" s="994"/>
      <c r="I56" s="994"/>
      <c r="J56" s="994"/>
      <c r="K56" s="994"/>
      <c r="L56" s="994"/>
      <c r="M56" s="994"/>
      <c r="N56" s="994"/>
      <c r="O56" s="994"/>
      <c r="P56" s="994"/>
      <c r="Q56" s="994"/>
      <c r="R56" s="994"/>
      <c r="S56" s="994"/>
      <c r="T56" s="994"/>
      <c r="U56" s="994"/>
      <c r="V56" s="994"/>
      <c r="W56" s="994"/>
      <c r="X56" s="994"/>
      <c r="Y56" s="994"/>
      <c r="Z56" s="994"/>
      <c r="AA56" s="994"/>
      <c r="AB56" s="994"/>
    </row>
    <row r="57" spans="1:28" x14ac:dyDescent="0.2">
      <c r="A57" s="994"/>
      <c r="B57" s="994"/>
      <c r="C57" s="994"/>
      <c r="D57" s="994"/>
      <c r="E57" s="994"/>
      <c r="F57" s="994"/>
      <c r="G57" s="994"/>
      <c r="H57" s="994"/>
      <c r="I57" s="994"/>
      <c r="J57" s="994"/>
      <c r="K57" s="994"/>
      <c r="L57" s="994"/>
      <c r="M57" s="994"/>
      <c r="N57" s="994"/>
      <c r="O57" s="994"/>
      <c r="P57" s="994"/>
      <c r="Q57" s="994"/>
      <c r="R57" s="994"/>
      <c r="S57" s="994"/>
      <c r="T57" s="994"/>
      <c r="U57" s="994"/>
      <c r="V57" s="994"/>
      <c r="W57" s="994"/>
      <c r="X57" s="994"/>
      <c r="Y57" s="994"/>
      <c r="Z57" s="994"/>
      <c r="AA57" s="994"/>
      <c r="AB57" s="994"/>
    </row>
    <row r="58" spans="1:28" x14ac:dyDescent="0.2">
      <c r="A58" s="994"/>
      <c r="B58" s="994"/>
      <c r="C58" s="994"/>
      <c r="D58" s="994"/>
      <c r="E58" s="994"/>
      <c r="F58" s="994"/>
      <c r="G58" s="994"/>
      <c r="H58" s="994"/>
      <c r="I58" s="994"/>
      <c r="J58" s="994"/>
      <c r="K58" s="994"/>
      <c r="L58" s="994"/>
      <c r="M58" s="994"/>
      <c r="N58" s="994"/>
      <c r="O58" s="994"/>
      <c r="P58" s="994"/>
      <c r="Q58" s="994"/>
      <c r="R58" s="994"/>
      <c r="S58" s="994"/>
      <c r="T58" s="994"/>
      <c r="U58" s="994"/>
      <c r="V58" s="994"/>
      <c r="W58" s="994"/>
      <c r="X58" s="994"/>
      <c r="Y58" s="994"/>
      <c r="Z58" s="994"/>
      <c r="AA58" s="994"/>
      <c r="AB58" s="994"/>
    </row>
    <row r="59" spans="1:28" x14ac:dyDescent="0.2">
      <c r="A59" s="994"/>
      <c r="B59" s="994"/>
      <c r="C59" s="994"/>
      <c r="D59" s="994"/>
      <c r="E59" s="994"/>
      <c r="F59" s="994"/>
      <c r="G59" s="994"/>
      <c r="H59" s="994"/>
      <c r="I59" s="994"/>
      <c r="J59" s="994"/>
      <c r="K59" s="994"/>
      <c r="L59" s="994"/>
      <c r="M59" s="994"/>
      <c r="N59" s="994"/>
      <c r="O59" s="994"/>
      <c r="P59" s="994"/>
      <c r="Q59" s="994"/>
      <c r="R59" s="994"/>
      <c r="S59" s="994"/>
      <c r="T59" s="994"/>
      <c r="U59" s="994"/>
      <c r="V59" s="994"/>
      <c r="W59" s="994"/>
      <c r="X59" s="994"/>
      <c r="Y59" s="994"/>
      <c r="Z59" s="994"/>
      <c r="AA59" s="994"/>
      <c r="AB59" s="994"/>
    </row>
    <row r="60" spans="1:28" x14ac:dyDescent="0.2">
      <c r="A60" s="994"/>
      <c r="B60" s="994"/>
      <c r="C60" s="994"/>
      <c r="D60" s="994"/>
      <c r="E60" s="994"/>
      <c r="F60" s="994"/>
      <c r="G60" s="994"/>
      <c r="H60" s="994"/>
      <c r="I60" s="994"/>
      <c r="J60" s="994"/>
      <c r="K60" s="994"/>
      <c r="L60" s="994"/>
      <c r="M60" s="994"/>
      <c r="N60" s="994"/>
      <c r="O60" s="994"/>
      <c r="P60" s="994"/>
      <c r="Q60" s="994"/>
      <c r="R60" s="994"/>
      <c r="S60" s="994"/>
      <c r="T60" s="994"/>
      <c r="U60" s="994"/>
      <c r="V60" s="994"/>
      <c r="W60" s="994"/>
      <c r="X60" s="994"/>
      <c r="Y60" s="994"/>
      <c r="Z60" s="994"/>
      <c r="AA60" s="994"/>
      <c r="AB60" s="994"/>
    </row>
    <row r="61" spans="1:28" x14ac:dyDescent="0.2">
      <c r="A61" s="994"/>
      <c r="B61" s="994"/>
      <c r="C61" s="994"/>
      <c r="D61" s="994"/>
      <c r="E61" s="994"/>
      <c r="F61" s="994"/>
      <c r="G61" s="994"/>
      <c r="H61" s="994"/>
      <c r="I61" s="994"/>
      <c r="J61" s="994"/>
      <c r="K61" s="994"/>
      <c r="L61" s="994"/>
      <c r="M61" s="994"/>
      <c r="N61" s="994"/>
      <c r="O61" s="994"/>
      <c r="P61" s="994"/>
      <c r="Q61" s="994"/>
      <c r="R61" s="994"/>
      <c r="S61" s="994"/>
      <c r="T61" s="994"/>
      <c r="U61" s="994"/>
      <c r="V61" s="994"/>
      <c r="W61" s="994"/>
      <c r="X61" s="994"/>
      <c r="Y61" s="994"/>
      <c r="Z61" s="994"/>
      <c r="AA61" s="994"/>
      <c r="AB61" s="994"/>
    </row>
    <row r="62" spans="1:28" x14ac:dyDescent="0.2">
      <c r="A62" s="994"/>
      <c r="B62" s="994"/>
      <c r="C62" s="994"/>
      <c r="D62" s="994"/>
      <c r="E62" s="994"/>
      <c r="F62" s="994"/>
      <c r="G62" s="994"/>
      <c r="H62" s="994"/>
      <c r="I62" s="994"/>
      <c r="J62" s="994"/>
      <c r="K62" s="994"/>
      <c r="L62" s="994"/>
      <c r="M62" s="994"/>
      <c r="N62" s="994"/>
      <c r="O62" s="994"/>
      <c r="P62" s="994"/>
      <c r="Q62" s="994"/>
      <c r="R62" s="994"/>
      <c r="S62" s="994"/>
      <c r="T62" s="994"/>
      <c r="U62" s="994"/>
      <c r="V62" s="994"/>
      <c r="W62" s="994"/>
      <c r="X62" s="994"/>
      <c r="Y62" s="994"/>
      <c r="Z62" s="994"/>
      <c r="AA62" s="994"/>
      <c r="AB62" s="994"/>
    </row>
    <row r="63" spans="1:28" x14ac:dyDescent="0.2">
      <c r="A63" s="994"/>
      <c r="B63" s="994"/>
      <c r="C63" s="994"/>
      <c r="D63" s="994"/>
      <c r="E63" s="994"/>
      <c r="F63" s="994"/>
      <c r="G63" s="994"/>
      <c r="H63" s="994"/>
      <c r="I63" s="994"/>
      <c r="J63" s="994"/>
      <c r="K63" s="994"/>
      <c r="L63" s="994"/>
      <c r="M63" s="994"/>
      <c r="N63" s="994"/>
      <c r="O63" s="994"/>
      <c r="P63" s="994"/>
      <c r="Q63" s="994"/>
      <c r="R63" s="994"/>
      <c r="S63" s="994"/>
      <c r="T63" s="994"/>
      <c r="U63" s="994"/>
      <c r="V63" s="994"/>
      <c r="W63" s="994"/>
      <c r="X63" s="994"/>
      <c r="Y63" s="994"/>
      <c r="Z63" s="994"/>
      <c r="AA63" s="994"/>
      <c r="AB63" s="994"/>
    </row>
    <row r="64" spans="1:28" x14ac:dyDescent="0.2">
      <c r="A64" s="994"/>
      <c r="B64" s="994"/>
      <c r="C64" s="994"/>
      <c r="D64" s="994"/>
      <c r="E64" s="994"/>
      <c r="F64" s="994"/>
      <c r="G64" s="994"/>
      <c r="H64" s="994"/>
      <c r="I64" s="994"/>
      <c r="J64" s="994"/>
      <c r="K64" s="994"/>
      <c r="L64" s="994"/>
      <c r="M64" s="994"/>
      <c r="N64" s="994"/>
      <c r="O64" s="994"/>
      <c r="P64" s="994"/>
      <c r="Q64" s="994"/>
      <c r="R64" s="994"/>
      <c r="S64" s="994"/>
      <c r="T64" s="994"/>
      <c r="U64" s="994"/>
      <c r="V64" s="994"/>
      <c r="W64" s="994"/>
      <c r="X64" s="994"/>
      <c r="Y64" s="994"/>
      <c r="Z64" s="994"/>
      <c r="AA64" s="994"/>
      <c r="AB64" s="994"/>
    </row>
    <row r="65" spans="1:28" x14ac:dyDescent="0.2">
      <c r="A65" s="994"/>
      <c r="B65" s="994"/>
      <c r="C65" s="994"/>
      <c r="D65" s="994"/>
      <c r="E65" s="994"/>
      <c r="F65" s="994"/>
      <c r="G65" s="994"/>
      <c r="H65" s="994"/>
      <c r="I65" s="994"/>
      <c r="J65" s="994"/>
      <c r="K65" s="994"/>
      <c r="L65" s="994"/>
      <c r="M65" s="994"/>
      <c r="N65" s="994"/>
      <c r="O65" s="994"/>
      <c r="P65" s="994"/>
      <c r="Q65" s="994"/>
      <c r="R65" s="994"/>
      <c r="S65" s="994"/>
      <c r="T65" s="994"/>
      <c r="U65" s="994"/>
      <c r="V65" s="994"/>
      <c r="W65" s="994"/>
      <c r="X65" s="994"/>
      <c r="Y65" s="994"/>
      <c r="Z65" s="994"/>
      <c r="AA65" s="994"/>
      <c r="AB65" s="994"/>
    </row>
    <row r="66" spans="1:28" x14ac:dyDescent="0.2">
      <c r="A66" s="994"/>
      <c r="B66" s="994"/>
      <c r="C66" s="994"/>
      <c r="D66" s="994"/>
      <c r="E66" s="994"/>
      <c r="F66" s="994"/>
      <c r="G66" s="994"/>
      <c r="H66" s="994"/>
      <c r="I66" s="994"/>
      <c r="J66" s="994"/>
      <c r="K66" s="994"/>
      <c r="L66" s="994"/>
      <c r="M66" s="994"/>
      <c r="N66" s="994"/>
      <c r="O66" s="994"/>
      <c r="P66" s="994"/>
      <c r="Q66" s="994"/>
      <c r="R66" s="994"/>
      <c r="S66" s="994"/>
      <c r="T66" s="994"/>
      <c r="U66" s="994"/>
      <c r="V66" s="994"/>
      <c r="W66" s="994"/>
      <c r="X66" s="994"/>
      <c r="Y66" s="994"/>
      <c r="Z66" s="994"/>
      <c r="AA66" s="994"/>
      <c r="AB66" s="994"/>
    </row>
  </sheetData>
  <mergeCells count="57">
    <mergeCell ref="Z31:Z32"/>
    <mergeCell ref="K31:L31"/>
    <mergeCell ref="M31:M32"/>
    <mergeCell ref="N31:N32"/>
    <mergeCell ref="O31:O32"/>
    <mergeCell ref="P31:Q31"/>
    <mergeCell ref="H34:I34"/>
    <mergeCell ref="S34:T34"/>
    <mergeCell ref="U34:V34"/>
    <mergeCell ref="S31:T31"/>
    <mergeCell ref="U31:V31"/>
    <mergeCell ref="R31:R32"/>
    <mergeCell ref="A30:A33"/>
    <mergeCell ref="B30:B32"/>
    <mergeCell ref="C30:AB30"/>
    <mergeCell ref="C31:C32"/>
    <mergeCell ref="D31:D32"/>
    <mergeCell ref="E31:E32"/>
    <mergeCell ref="F31:F32"/>
    <mergeCell ref="G31:G32"/>
    <mergeCell ref="H31:I31"/>
    <mergeCell ref="J31:J32"/>
    <mergeCell ref="AA31:AA32"/>
    <mergeCell ref="AB31:AB32"/>
    <mergeCell ref="W31:W32"/>
    <mergeCell ref="X31:X32"/>
    <mergeCell ref="Y31:Y32"/>
    <mergeCell ref="H7:I7"/>
    <mergeCell ref="S7:T7"/>
    <mergeCell ref="U7:V7"/>
    <mergeCell ref="S3:T3"/>
    <mergeCell ref="U3:V3"/>
    <mergeCell ref="K3:L3"/>
    <mergeCell ref="M3:M4"/>
    <mergeCell ref="N3:N4"/>
    <mergeCell ref="O3:O4"/>
    <mergeCell ref="P3:Q3"/>
    <mergeCell ref="R3:R4"/>
    <mergeCell ref="H6:I6"/>
    <mergeCell ref="S6:T6"/>
    <mergeCell ref="U6:V6"/>
    <mergeCell ref="A2:A5"/>
    <mergeCell ref="B2:B4"/>
    <mergeCell ref="C2:AB2"/>
    <mergeCell ref="C3:C4"/>
    <mergeCell ref="D3:D4"/>
    <mergeCell ref="E3:E4"/>
    <mergeCell ref="F3:F4"/>
    <mergeCell ref="G3:G4"/>
    <mergeCell ref="H3:I3"/>
    <mergeCell ref="J3:J4"/>
    <mergeCell ref="AA3:AA4"/>
    <mergeCell ref="AB3:AB4"/>
    <mergeCell ref="W3:W4"/>
    <mergeCell ref="X3:X4"/>
    <mergeCell ref="Y3:Y4"/>
    <mergeCell ref="Z3:Z4"/>
  </mergeCells>
  <pageMargins left="0.75" right="0.75" top="1" bottom="1" header="0.5" footer="0.5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14</vt:i4>
      </vt:variant>
      <vt:variant>
        <vt:lpstr>Imenovani rasponi</vt:lpstr>
      </vt:variant>
      <vt:variant>
        <vt:i4>14</vt:i4>
      </vt:variant>
    </vt:vector>
  </HeadingPairs>
  <TitlesOfParts>
    <vt:vector size="28" baseType="lpstr">
      <vt:lpstr>total_CL_articles_2013_2022_</vt:lpstr>
      <vt:lpstr>crime_police_admin_</vt:lpstr>
      <vt:lpstr>robberies_by_places_committed</vt:lpstr>
      <vt:lpstr>material_damage</vt:lpstr>
      <vt:lpstr>burglaries</vt:lpstr>
      <vt:lpstr>thefts</vt:lpstr>
      <vt:lpstr>thefts_of_motor_vehicles</vt:lpstr>
      <vt:lpstr>suicdes</vt:lpstr>
      <vt:lpstr>offences_law_order_act</vt:lpstr>
      <vt:lpstr>offences_listed_in_other_acts</vt:lpstr>
      <vt:lpstr>road traffic</vt:lpstr>
      <vt:lpstr>fires</vt:lpstr>
      <vt:lpstr>perpetrator_damaged</vt:lpstr>
      <vt:lpstr>total_CL_articles_2010_2012_</vt:lpstr>
      <vt:lpstr>total_CL_articles_2013_2022_!Ispis_naslova</vt:lpstr>
      <vt:lpstr>burglaries!Podrucje_ispisa</vt:lpstr>
      <vt:lpstr>crime_police_admin_!Podrucje_ispisa</vt:lpstr>
      <vt:lpstr>fires!Podrucje_ispisa</vt:lpstr>
      <vt:lpstr>material_damage!Podrucje_ispisa</vt:lpstr>
      <vt:lpstr>offences_law_order_act!Podrucje_ispisa</vt:lpstr>
      <vt:lpstr>offences_listed_in_other_acts!Podrucje_ispisa</vt:lpstr>
      <vt:lpstr>perpetrator_damaged!Podrucje_ispisa</vt:lpstr>
      <vt:lpstr>'road traffic'!Podrucje_ispisa</vt:lpstr>
      <vt:lpstr>robberies_by_places_committed!Podrucje_ispisa</vt:lpstr>
      <vt:lpstr>suicdes!Podrucje_ispisa</vt:lpstr>
      <vt:lpstr>thefts!Podrucje_ispisa</vt:lpstr>
      <vt:lpstr>thefts_of_motor_vehicles!Podrucje_ispisa</vt:lpstr>
      <vt:lpstr>total_CL_articles_2013_2022_!Podrucje_ispisa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Augustinov Slavica</dc:creator>
  <cp:lastModifiedBy>Kozar Vesna</cp:lastModifiedBy>
  <dcterms:created xsi:type="dcterms:W3CDTF">2023-03-23T07:41:48Z</dcterms:created>
  <dcterms:modified xsi:type="dcterms:W3CDTF">2023-10-03T08:54:54Z</dcterms:modified>
</cp:coreProperties>
</file>